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90" yWindow="120" windowWidth="8010" windowHeight="9990" firstSheet="1" activeTab="3"/>
  </bookViews>
  <sheets>
    <sheet name="AVALIAÇÃO" sheetId="4" state="hidden" r:id="rId1"/>
    <sheet name="1 e 2 Execução e Qualidade" sheetId="11" r:id="rId2"/>
    <sheet name="3 Encargos" sheetId="9" r:id="rId3"/>
    <sheet name="4 e 5 Dctos Empregados" sheetId="6" r:id="rId4"/>
    <sheet name="6 Faltas e Atrasos" sheetId="14" r:id="rId5"/>
  </sheets>
  <definedNames>
    <definedName name="_xlnm.Print_Area" localSheetId="1">'1 e 2 Execução e Qualidade'!$A$1:$L$65</definedName>
    <definedName name="_xlnm.Print_Area" localSheetId="2">'3 Encargos'!$A$1:$I$26</definedName>
    <definedName name="_xlnm.Print_Area" localSheetId="3">'4 e 5 Dctos Empregados'!$A$1:$AA$36</definedName>
    <definedName name="_xlnm.Print_Area" localSheetId="4">'6 Faltas e Atrasos'!$A$1:$AN$33</definedName>
  </definedNames>
  <calcPr calcId="145621"/>
</workbook>
</file>

<file path=xl/calcChain.xml><?xml version="1.0" encoding="utf-8"?>
<calcChain xmlns="http://schemas.openxmlformats.org/spreadsheetml/2006/main">
  <c r="AN25" i="14" l="1"/>
  <c r="AL22" i="14"/>
  <c r="AN22" i="14" s="1"/>
  <c r="AL21" i="14"/>
  <c r="AN21" i="14" s="1"/>
  <c r="AL20" i="14"/>
  <c r="AN20" i="14" s="1"/>
  <c r="AL19" i="14"/>
  <c r="AN19" i="14" s="1"/>
  <c r="AL18" i="14"/>
  <c r="AN18" i="14" s="1"/>
  <c r="AL17" i="14"/>
  <c r="AL14" i="14"/>
  <c r="AL13" i="14"/>
  <c r="AL12" i="14"/>
  <c r="AL11" i="14"/>
  <c r="AL10" i="14"/>
  <c r="AL9" i="14"/>
  <c r="AL23" i="14" l="1"/>
  <c r="AL15" i="14"/>
  <c r="AN17" i="14"/>
  <c r="AN26" i="14" l="1"/>
  <c r="AN27" i="14" s="1"/>
  <c r="D55" i="11" l="1"/>
  <c r="K55" i="11" s="1"/>
  <c r="D54" i="11"/>
  <c r="K54" i="11" s="1"/>
  <c r="D56" i="11"/>
  <c r="K57" i="11" s="1"/>
  <c r="D53" i="11"/>
  <c r="K53" i="11" s="1"/>
  <c r="K56" i="11" l="1"/>
  <c r="K58" i="11" s="1"/>
</calcChain>
</file>

<file path=xl/sharedStrings.xml><?xml version="1.0" encoding="utf-8"?>
<sst xmlns="http://schemas.openxmlformats.org/spreadsheetml/2006/main" count="382" uniqueCount="287">
  <si>
    <t>ÓTIMO</t>
  </si>
  <si>
    <t>BOM</t>
  </si>
  <si>
    <t>REGULAR</t>
  </si>
  <si>
    <t>RUIM</t>
  </si>
  <si>
    <t>S</t>
  </si>
  <si>
    <t>Sim</t>
  </si>
  <si>
    <t>N</t>
  </si>
  <si>
    <t>Não</t>
  </si>
  <si>
    <t>NA</t>
  </si>
  <si>
    <t>Não se aplica</t>
  </si>
  <si>
    <t xml:space="preserve">N° </t>
  </si>
  <si>
    <t>NOME</t>
  </si>
  <si>
    <t>CARGO / FUNÇÃO</t>
  </si>
  <si>
    <t>Contrato de Trabalho</t>
  </si>
  <si>
    <t>Atestado de Saúde Ocupacional (ASO)</t>
  </si>
  <si>
    <t>Documentos dos empregados</t>
  </si>
  <si>
    <t>Encargos Sociais</t>
  </si>
  <si>
    <t>NOTA FINAL</t>
  </si>
  <si>
    <t>Qualidade das limpezas</t>
  </si>
  <si>
    <t>Execução dos serviços</t>
  </si>
  <si>
    <t>COMPETÊNCIA:</t>
  </si>
  <si>
    <t>Assiduidade</t>
  </si>
  <si>
    <t>Reposição dos postos de trabalho</t>
  </si>
  <si>
    <t>PONTO AVALIADO</t>
  </si>
  <si>
    <t>REPRESENTANTES</t>
  </si>
  <si>
    <t>ASSINATURA</t>
  </si>
  <si>
    <t>DATA</t>
  </si>
  <si>
    <t>CONFERÊNCIA</t>
  </si>
  <si>
    <t>AVALIAÇÃO</t>
  </si>
  <si>
    <t>NOTA</t>
  </si>
  <si>
    <t>CONTRATANTE</t>
  </si>
  <si>
    <t>CONTRATADA</t>
  </si>
  <si>
    <t>PCMSO</t>
  </si>
  <si>
    <t>Certificado da CIPA ou designado</t>
  </si>
  <si>
    <t>Comprovantes da Folha de Pagamento</t>
  </si>
  <si>
    <t>Desligado ou afastado</t>
  </si>
  <si>
    <t>Documentação completa</t>
  </si>
  <si>
    <t>Documentação incompleta</t>
  </si>
  <si>
    <t>DESCRIÇÃO</t>
  </si>
  <si>
    <t>LEGENDA</t>
  </si>
  <si>
    <t>No</t>
  </si>
  <si>
    <t>Igual ou superior a 90%</t>
  </si>
  <si>
    <t>Local:</t>
  </si>
  <si>
    <t>Data:</t>
  </si>
  <si>
    <t>Hora:</t>
  </si>
  <si>
    <t>N/A</t>
  </si>
  <si>
    <t>Supervisor:</t>
  </si>
  <si>
    <t xml:space="preserve">Entende-se como itens não avaliados aqueles que não fazem parte do escopo do local avaliado  </t>
  </si>
  <si>
    <t>Inexistência de Poeira</t>
  </si>
  <si>
    <t>Ocorrência de poeira em local isolado</t>
  </si>
  <si>
    <t>Ocorrência de poeira em diversos locais</t>
  </si>
  <si>
    <t>Inexistência de Sujidades e Insetos</t>
  </si>
  <si>
    <t>Ocorrência isolada de lixeira fora do padrão</t>
  </si>
  <si>
    <t>Ocorrência de lixeiras fora do padrão</t>
  </si>
  <si>
    <t>Dispenser abastecidos</t>
  </si>
  <si>
    <t>Ocorrência de falta de abastecimento</t>
  </si>
  <si>
    <t>Ocorrência isolada de falta de abastecimento</t>
  </si>
  <si>
    <t>Piso sujo e/ou molhado</t>
  </si>
  <si>
    <t>Local Avaliado</t>
  </si>
  <si>
    <t>Nota</t>
  </si>
  <si>
    <t>Portas</t>
  </si>
  <si>
    <t>Vasos</t>
  </si>
  <si>
    <t>Cabines</t>
  </si>
  <si>
    <t>Maçanetas</t>
  </si>
  <si>
    <t>Chuveiros</t>
  </si>
  <si>
    <t>Batentes</t>
  </si>
  <si>
    <t>Azulejos</t>
  </si>
  <si>
    <t>Teto</t>
  </si>
  <si>
    <t>Pisos</t>
  </si>
  <si>
    <t>Paredes</t>
  </si>
  <si>
    <t>Ralos</t>
  </si>
  <si>
    <t>Rodapés</t>
  </si>
  <si>
    <t>Pias</t>
  </si>
  <si>
    <t>Divisórias</t>
  </si>
  <si>
    <t>Torneiras</t>
  </si>
  <si>
    <t>Gabinetes</t>
  </si>
  <si>
    <t xml:space="preserve">Espelhos </t>
  </si>
  <si>
    <t>Mictórios</t>
  </si>
  <si>
    <t>Piso</t>
  </si>
  <si>
    <t>Escadas</t>
  </si>
  <si>
    <t>Mesas</t>
  </si>
  <si>
    <t>Toldos</t>
  </si>
  <si>
    <t>Cadeiras</t>
  </si>
  <si>
    <t>Armários</t>
  </si>
  <si>
    <t>Prateleiras</t>
  </si>
  <si>
    <t>Telefones</t>
  </si>
  <si>
    <t>Móveis em Geral</t>
  </si>
  <si>
    <t>Cestos de Lixo</t>
  </si>
  <si>
    <t>Cestos de Lixo vazios</t>
  </si>
  <si>
    <t>Item não avaliado</t>
  </si>
  <si>
    <t>Não Avalidado</t>
  </si>
  <si>
    <t>Corrimãos</t>
  </si>
  <si>
    <t>Satisfatório (Nota 1)</t>
  </si>
  <si>
    <t xml:space="preserve"> Insatisfatório (Nota 3)</t>
  </si>
  <si>
    <t>PARÂMETROS:</t>
  </si>
  <si>
    <t>VALIDAÇÃO:</t>
  </si>
  <si>
    <t>CRITÉRIOS DE AVALIAÇÃO:</t>
  </si>
  <si>
    <t>Parcialmente satisfatório (Nota 2)</t>
  </si>
  <si>
    <t>Conformidade TOTAL dos Critérios Avaliados:</t>
  </si>
  <si>
    <t>Conformidade PARCIAL dos Critérios Avaliados:</t>
  </si>
  <si>
    <t>Desconformidade TOTAL dos Critérios Avaliados:</t>
  </si>
  <si>
    <t>CLASSIFICAÇÃO</t>
  </si>
  <si>
    <t>TOTAL DE ITENS AVALIADOS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</si>
  <si>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</si>
  <si>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</si>
  <si>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</si>
  <si>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</si>
  <si>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</si>
  <si>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</si>
  <si>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</si>
  <si>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</si>
  <si>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</si>
  <si>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</si>
  <si>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</si>
  <si>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</si>
  <si>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</si>
  <si>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</si>
  <si>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</si>
  <si>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</si>
  <si>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</si>
  <si>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</si>
  <si>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</si>
  <si>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</si>
  <si>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</si>
  <si>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</si>
  <si>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</si>
  <si>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</si>
  <si>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</si>
  <si>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</si>
  <si>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1.28</t>
  </si>
  <si>
    <t>1.27</t>
  </si>
  <si>
    <t>1.29</t>
  </si>
  <si>
    <t>1.30</t>
  </si>
  <si>
    <t>1.31</t>
  </si>
  <si>
    <t>1.32</t>
  </si>
  <si>
    <t>1.33</t>
  </si>
  <si>
    <t>1.34</t>
  </si>
  <si>
    <t>1.35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</si>
  <si>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</si>
  <si>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</si>
  <si>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</si>
  <si>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</si>
  <si>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</si>
  <si>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</si>
  <si>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</si>
  <si>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</si>
  <si>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</si>
  <si>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</si>
  <si>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</si>
  <si>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</si>
  <si>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</si>
  <si>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</si>
  <si>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</si>
  <si>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</si>
  <si>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</si>
  <si>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</si>
  <si>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</si>
  <si>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</si>
  <si>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</si>
  <si>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</si>
  <si>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1. Local de Trabalho</t>
  </si>
  <si>
    <t>Computadores</t>
  </si>
  <si>
    <t>Cortinas e persianas</t>
  </si>
  <si>
    <t>Peitoril de janelas</t>
  </si>
  <si>
    <t>Vidros de janelas</t>
  </si>
  <si>
    <t>Interruptores e tomadas</t>
  </si>
  <si>
    <t>Quadros e espelhos</t>
  </si>
  <si>
    <t>Extintores de incêncio</t>
  </si>
  <si>
    <t>Placas de sinalização</t>
  </si>
  <si>
    <t>Dispenser de Papel Toalha</t>
  </si>
  <si>
    <t>Dispenser de Sabone Líquido</t>
  </si>
  <si>
    <t>Dispenser de Alcool em Gel</t>
  </si>
  <si>
    <t>Filtros e bebedouros</t>
  </si>
  <si>
    <t>Cestos de lixos</t>
  </si>
  <si>
    <t>Válvulas de descarga</t>
  </si>
  <si>
    <t>Dispenser de papel toalha</t>
  </si>
  <si>
    <t>Dispenser de papel higienico</t>
  </si>
  <si>
    <t>Dispenser de sabone líquido</t>
  </si>
  <si>
    <t>Dispenser de alcool em gel</t>
  </si>
  <si>
    <t>PONTUAÇÃO</t>
  </si>
  <si>
    <t>PONTUAÇÃO MÁXIMA:</t>
  </si>
  <si>
    <t>SATISFATÓRIO</t>
  </si>
  <si>
    <t>PARCIALMENTE SATISFATÓRIO</t>
  </si>
  <si>
    <t>INSATISFATÓRIO</t>
  </si>
  <si>
    <t>NOTA MÁXIMA POSSÍVEL</t>
  </si>
  <si>
    <t>NÃO AVALIADO</t>
  </si>
  <si>
    <t>SATISFATÓRIO (1)</t>
  </si>
  <si>
    <t>PARCIALMENTE SATISFATÓRIO (2)</t>
  </si>
  <si>
    <t>INSATISFATÓRIO (3)</t>
  </si>
  <si>
    <t>(Pontuação máxima / total de itens avaliados)</t>
  </si>
  <si>
    <t>(Pontuação atingida / total de itens avaliados)</t>
  </si>
  <si>
    <t>Item</t>
  </si>
  <si>
    <t>PESO DO ITEM AVALIADO</t>
  </si>
  <si>
    <t>Igual ou superior a 70% e abaixo de 90%</t>
  </si>
  <si>
    <t>Abaixo de  70%</t>
  </si>
  <si>
    <t>4 - DOCUMENTOS CONTRATUAIS DOS EMPREGADOS</t>
  </si>
  <si>
    <t>ANEXO VII - AVALIAÇÃO DA EXECUÇÃO E QUALIDADE DOS SERVIÇOS</t>
  </si>
  <si>
    <t>Estruturas Metálicas</t>
  </si>
  <si>
    <t>Documento não exigÍvel</t>
  </si>
  <si>
    <t>ANEXO VII - CONTROLE DE ENTREGA DOS DOCUMENTOS RELATIVOS AOS ENCARGOS SOCIAIS</t>
  </si>
  <si>
    <t>ANEXO VII - DOCUMENTOS DOS EMPREGADOS E COMPROVANTES</t>
  </si>
  <si>
    <t>Ficha de Entrega de EPIs com Certificado de Aprovação</t>
  </si>
  <si>
    <t>PGR</t>
  </si>
  <si>
    <t>2.Instalações Sanitárias</t>
  </si>
  <si>
    <t>3.Demais locais</t>
  </si>
  <si>
    <t>3.1</t>
  </si>
  <si>
    <t>3.2</t>
  </si>
  <si>
    <t>3.3</t>
  </si>
  <si>
    <t>3.4</t>
  </si>
  <si>
    <t>3.6</t>
  </si>
  <si>
    <t>3.5</t>
  </si>
  <si>
    <t>3.7</t>
  </si>
  <si>
    <t>3.8</t>
  </si>
  <si>
    <t>3.9</t>
  </si>
  <si>
    <t>3.10</t>
  </si>
  <si>
    <t>DETALHE DA GUIA EMITIDA - RELAÇÃO DAS CATEGORIAS DO FGTS DIGITAL</t>
  </si>
  <si>
    <t>DETALHE DA GUIA EMITIDA - RELAÇÃO DOS TRABALHADORES DO FGTS DIGITAL</t>
  </si>
  <si>
    <t xml:space="preserve">GUIA - DARF INSS E COMPROVANTE DE PAGAMENTO </t>
  </si>
  <si>
    <t>GUIA - DARF IRRF E COMPROVANTE DE PAGAMENTO</t>
  </si>
  <si>
    <t>DCTFWeb  - RELATÓRIO DA DECLARAÇÃO COMPLETA</t>
  </si>
  <si>
    <t>DCTFWeb - RECIBO DE ENTREGA DA DECLARAÇÃO DE DÉBITOS E CRÉDITOS TRIBUTÁRIOS FEDERAIS PREVIDENCIÁRIOS</t>
  </si>
  <si>
    <t>DCTFWeb - RELATÓRIO DE CRÉDITOS</t>
  </si>
  <si>
    <t>DCTFWeb - RELATÓRIO DE DÉBITOS</t>
  </si>
  <si>
    <t>DCTFWeb - RELATÓRIO  RESUMO DE CRÉDITOS</t>
  </si>
  <si>
    <t>DCTFWeb - RELATÓRIO RESUMO DE DÉBITOS</t>
  </si>
  <si>
    <t>RECIBO DE ENTREGA DA DECLARAÇÃO DE COMPENSAÇÃO - PER/DCOMP WEB</t>
  </si>
  <si>
    <t>Ficha Registro de Empregado</t>
  </si>
  <si>
    <t>5 -FOLHA DE PAGAMENTO</t>
  </si>
  <si>
    <t>Cartão Ponto</t>
  </si>
  <si>
    <t>Demonstrativo de Pagamento ( Holerites)</t>
  </si>
  <si>
    <t>Comprovante de Pagamento Empregado</t>
  </si>
  <si>
    <t>VALORES</t>
  </si>
  <si>
    <t>VALOR DO CONTRATO</t>
  </si>
  <si>
    <t>TRCT do empregado</t>
  </si>
  <si>
    <t>Comprovantes do Pagamento das Verbas Rescisórias</t>
  </si>
  <si>
    <t>Comprovações de pagamentos de V.A. e V.T.</t>
  </si>
  <si>
    <t xml:space="preserve">Comprovações (correspondência) de  abandono de emprego </t>
  </si>
  <si>
    <t>QUA</t>
  </si>
  <si>
    <t>QUI</t>
  </si>
  <si>
    <t>SEX</t>
  </si>
  <si>
    <t>SÁB</t>
  </si>
  <si>
    <t>DOM</t>
  </si>
  <si>
    <t>SEG</t>
  </si>
  <si>
    <t>TER</t>
  </si>
  <si>
    <t>FUNCIONÁRIOS</t>
  </si>
  <si>
    <t>FALTAS - (F)</t>
  </si>
  <si>
    <t>TOTAL DE FALTAS</t>
  </si>
  <si>
    <t>VALOR DE DESCONTO</t>
  </si>
  <si>
    <t>40h</t>
  </si>
  <si>
    <t>Seg./Sex.</t>
  </si>
  <si>
    <t>ATRASOS - (A)</t>
  </si>
  <si>
    <t>TOTAL DE ATRASOS</t>
  </si>
  <si>
    <t>TOTAL DESCONTOS  (FALTAS E ATRASOS)</t>
  </si>
  <si>
    <t>TOTAL NF</t>
  </si>
  <si>
    <t xml:space="preserve">RELAÇÃO DE FALTAS E ATRASOS </t>
  </si>
  <si>
    <t>POSTO</t>
  </si>
  <si>
    <t>Cronogramas de Atividades</t>
  </si>
  <si>
    <t>JORNADA</t>
  </si>
  <si>
    <t xml:space="preserve">Servente </t>
  </si>
  <si>
    <t>Encarregada</t>
  </si>
  <si>
    <t>Servente/      Copeira</t>
  </si>
  <si>
    <t>Servente/     Copeira</t>
  </si>
  <si>
    <t xml:space="preserve">TOTAL POSTO </t>
  </si>
  <si>
    <t>Nome</t>
  </si>
  <si>
    <t>UNIDADE:</t>
  </si>
  <si>
    <t>PERÍODO:</t>
  </si>
  <si>
    <t>PLANILHA MODELO – POSSÍVEL ADAPATAR CONFORME NECESSIDADE DE CADA UNIDADE</t>
  </si>
  <si>
    <t>GFD - GUIA DO FGTS DIGITAL</t>
  </si>
  <si>
    <t>COMPROVANTE DE PAGAMENTO DO GFD - GUIA DO FGTS DIGITAL</t>
  </si>
  <si>
    <t>Ficha de Entrega de Uniformes</t>
  </si>
  <si>
    <t>Folha Analítica de Pagamento da Unidade e coberturas</t>
  </si>
  <si>
    <t>IDENTIFICAÇÃO DA EMPRESA</t>
  </si>
  <si>
    <t>INFORMAR O NOME DA COBERTURA E A DATA DE OCORRÊNCIA</t>
  </si>
  <si>
    <t>Ex.:</t>
  </si>
  <si>
    <t>01/07/2024 a 31/07/2024</t>
  </si>
  <si>
    <t>Cobertura: Maria dos Exemplos</t>
  </si>
  <si>
    <t>09 e 10/07/2024</t>
  </si>
  <si>
    <t>Cobertura: Joana dos Exemplos</t>
  </si>
  <si>
    <t xml:space="preserve"> FALTA - (F)</t>
  </si>
  <si>
    <t>COBERTURA - (C )</t>
  </si>
  <si>
    <t>CNDs - Federal, Estadual, Municipal, Trabalhista e Regularidade FGTS</t>
  </si>
  <si>
    <t>XX/XXXX</t>
  </si>
  <si>
    <t>ANEXO VII - FALTAS E ATRASOS</t>
  </si>
  <si>
    <t>Treinamentos para os Seviços
e Treinamentos para Diluição de Produtos</t>
  </si>
  <si>
    <t>NR 01 - ORDEM DE SERVIÇO POR COLABORADOR</t>
  </si>
  <si>
    <t xml:space="preserve">FICHA DE OPÇÃO VALE TRANSPORTE </t>
  </si>
  <si>
    <t>FICHA DE OPÇÃO SALÁRIO FAMÍLIA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</si>
</sst>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mmmm\-yy;@"/>
    <numFmt numFmtId="166" formatCode="[h]:mm:ss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8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8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8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</cellStyleXfs>
  <cellXfs count="4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9" fillId="4" borderId="31" xfId="0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Alignment="1" applyProtection="1">
      <alignment horizontal="center" vertical="center"/>
      <protection locked="0"/>
    </xf>
    <xf numFmtId="0" fontId="9" fillId="4" borderId="33" xfId="0" applyFont="1" applyFill="1" applyBorder="1" applyAlignment="1" applyProtection="1">
      <alignment horizontal="center" vertical="center"/>
      <protection locked="0"/>
    </xf>
    <xf numFmtId="0" fontId="9" fillId="4" borderId="37" xfId="0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9" fillId="4" borderId="55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 applyProtection="1">
      <alignment horizontal="center" vertical="center"/>
      <protection locked="0"/>
    </xf>
    <xf numFmtId="0" fontId="9" fillId="4" borderId="43" xfId="0" applyFont="1" applyFill="1" applyBorder="1" applyAlignment="1" applyProtection="1">
      <alignment horizontal="center" vertical="center"/>
      <protection locked="0"/>
    </xf>
    <xf numFmtId="0" fontId="9" fillId="4" borderId="56" xfId="0" applyFont="1" applyFill="1" applyBorder="1" applyAlignment="1" applyProtection="1">
      <alignment horizontal="center" vertical="center"/>
      <protection locked="0"/>
    </xf>
    <xf numFmtId="0" fontId="9" fillId="4" borderId="44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2" borderId="0" xfId="0" applyFill="1" applyProtection="1"/>
    <xf numFmtId="0" fontId="0" fillId="2" borderId="0" xfId="0" applyFill="1" applyBorder="1" applyProtection="1"/>
    <xf numFmtId="0" fontId="6" fillId="0" borderId="50" xfId="0" applyFont="1" applyBorder="1" applyAlignment="1" applyProtection="1">
      <alignment horizontal="center" vertical="center"/>
    </xf>
    <xf numFmtId="0" fontId="4" fillId="2" borderId="0" xfId="0" applyFont="1" applyFill="1" applyAlignment="1" applyProtection="1"/>
    <xf numFmtId="0" fontId="9" fillId="2" borderId="0" xfId="0" applyFont="1" applyFill="1" applyProtection="1"/>
    <xf numFmtId="0" fontId="9" fillId="2" borderId="0" xfId="0" applyFont="1" applyFill="1" applyAlignment="1" applyProtection="1">
      <alignment horizontal="center"/>
    </xf>
    <xf numFmtId="0" fontId="0" fillId="2" borderId="14" xfId="0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10" fillId="2" borderId="0" xfId="0" applyFont="1" applyFill="1" applyBorder="1" applyAlignment="1" applyProtection="1"/>
    <xf numFmtId="0" fontId="7" fillId="3" borderId="5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1" fontId="7" fillId="2" borderId="57" xfId="0" applyNumberFormat="1" applyFont="1" applyFill="1" applyBorder="1" applyAlignment="1" applyProtection="1">
      <alignment horizontal="left" vertical="center"/>
      <protection locked="0"/>
    </xf>
    <xf numFmtId="1" fontId="7" fillId="2" borderId="15" xfId="0" applyNumberFormat="1" applyFont="1" applyFill="1" applyBorder="1" applyAlignment="1" applyProtection="1">
      <alignment horizontal="left" vertical="center"/>
      <protection locked="0"/>
    </xf>
    <xf numFmtId="1" fontId="7" fillId="2" borderId="58" xfId="0" applyNumberFormat="1" applyFont="1" applyFill="1" applyBorder="1" applyAlignment="1" applyProtection="1">
      <alignment horizontal="left" vertical="center"/>
      <protection locked="0"/>
    </xf>
    <xf numFmtId="1" fontId="7" fillId="2" borderId="35" xfId="0" applyNumberFormat="1" applyFont="1" applyFill="1" applyBorder="1" applyAlignment="1" applyProtection="1">
      <alignment horizontal="left" vertical="center"/>
      <protection locked="0"/>
    </xf>
    <xf numFmtId="1" fontId="7" fillId="2" borderId="45" xfId="0" applyNumberFormat="1" applyFont="1" applyFill="1" applyBorder="1" applyAlignment="1" applyProtection="1">
      <alignment horizontal="left" vertical="center"/>
      <protection locked="0"/>
    </xf>
    <xf numFmtId="1" fontId="7" fillId="2" borderId="9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</xf>
    <xf numFmtId="0" fontId="7" fillId="3" borderId="40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0" fontId="3" fillId="3" borderId="11" xfId="0" applyFont="1" applyFill="1" applyBorder="1" applyAlignment="1" applyProtection="1">
      <alignment horizontal="right" vertical="center"/>
    </xf>
    <xf numFmtId="0" fontId="13" fillId="2" borderId="2" xfId="0" applyFont="1" applyFill="1" applyBorder="1" applyAlignment="1" applyProtection="1">
      <protection hidden="1"/>
    </xf>
    <xf numFmtId="0" fontId="13" fillId="2" borderId="3" xfId="0" applyFont="1" applyFill="1" applyBorder="1" applyAlignment="1" applyProtection="1">
      <protection hidden="1"/>
    </xf>
    <xf numFmtId="0" fontId="13" fillId="2" borderId="4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6" fillId="2" borderId="59" xfId="0" applyFont="1" applyFill="1" applyBorder="1" applyAlignment="1" applyProtection="1">
      <alignment vertical="center"/>
      <protection hidden="1"/>
    </xf>
    <xf numFmtId="0" fontId="6" fillId="2" borderId="60" xfId="0" applyFont="1" applyFill="1" applyBorder="1" applyAlignment="1" applyProtection="1">
      <alignment vertical="center"/>
      <protection hidden="1"/>
    </xf>
    <xf numFmtId="0" fontId="6" fillId="2" borderId="61" xfId="0" applyFont="1" applyFill="1" applyBorder="1" applyAlignment="1" applyProtection="1">
      <alignment vertical="center"/>
      <protection hidden="1"/>
    </xf>
    <xf numFmtId="0" fontId="6" fillId="2" borderId="62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7" fillId="2" borderId="64" xfId="0" applyFont="1" applyFill="1" applyBorder="1" applyAlignment="1" applyProtection="1">
      <alignment horizontal="center" vertical="center"/>
      <protection hidden="1"/>
    </xf>
    <xf numFmtId="0" fontId="7" fillId="2" borderId="65" xfId="0" applyFont="1" applyFill="1" applyBorder="1" applyAlignment="1" applyProtection="1">
      <alignment horizontal="center" vertical="center"/>
      <protection hidden="1"/>
    </xf>
    <xf numFmtId="0" fontId="7" fillId="2" borderId="66" xfId="0" applyFont="1" applyFill="1" applyBorder="1" applyAlignment="1" applyProtection="1">
      <alignment horizontal="center" vertical="center"/>
      <protection hidden="1"/>
    </xf>
    <xf numFmtId="1" fontId="7" fillId="2" borderId="34" xfId="0" applyNumberFormat="1" applyFont="1" applyFill="1" applyBorder="1" applyAlignment="1" applyProtection="1">
      <alignment horizontal="left"/>
      <protection hidden="1"/>
    </xf>
    <xf numFmtId="1" fontId="7" fillId="2" borderId="27" xfId="0" applyNumberFormat="1" applyFont="1" applyFill="1" applyBorder="1" applyAlignment="1" applyProtection="1">
      <alignment horizontal="center"/>
      <protection hidden="1"/>
    </xf>
    <xf numFmtId="1" fontId="7" fillId="2" borderId="36" xfId="0" applyNumberFormat="1" applyFont="1" applyFill="1" applyBorder="1" applyAlignment="1" applyProtection="1">
      <alignment horizontal="left"/>
      <protection hidden="1"/>
    </xf>
    <xf numFmtId="1" fontId="7" fillId="2" borderId="34" xfId="0" applyNumberFormat="1" applyFont="1" applyFill="1" applyBorder="1" applyAlignment="1" applyProtection="1">
      <protection hidden="1"/>
    </xf>
    <xf numFmtId="1" fontId="7" fillId="2" borderId="36" xfId="0" applyNumberFormat="1" applyFont="1" applyFill="1" applyBorder="1" applyAlignment="1" applyProtection="1">
      <protection hidden="1"/>
    </xf>
    <xf numFmtId="1" fontId="7" fillId="2" borderId="28" xfId="0" applyNumberFormat="1" applyFont="1" applyFill="1" applyBorder="1" applyAlignment="1" applyProtection="1">
      <alignment horizontal="left"/>
      <protection hidden="1"/>
    </xf>
    <xf numFmtId="1" fontId="7" fillId="2" borderId="28" xfId="0" applyNumberFormat="1" applyFont="1" applyFill="1" applyBorder="1" applyAlignment="1" applyProtection="1">
      <protection hidden="1"/>
    </xf>
    <xf numFmtId="1" fontId="7" fillId="2" borderId="67" xfId="0" applyNumberFormat="1" applyFont="1" applyFill="1" applyBorder="1" applyAlignment="1" applyProtection="1">
      <alignment horizontal="left"/>
      <protection hidden="1"/>
    </xf>
    <xf numFmtId="1" fontId="7" fillId="2" borderId="17" xfId="0" applyNumberFormat="1" applyFont="1" applyFill="1" applyBorder="1" applyAlignment="1" applyProtection="1">
      <alignment horizontal="center"/>
      <protection hidden="1"/>
    </xf>
    <xf numFmtId="1" fontId="7" fillId="2" borderId="22" xfId="0" applyNumberFormat="1" applyFont="1" applyFill="1" applyBorder="1" applyAlignment="1" applyProtection="1">
      <alignment horizontal="center"/>
      <protection hidden="1"/>
    </xf>
    <xf numFmtId="1" fontId="7" fillId="2" borderId="54" xfId="0" applyNumberFormat="1" applyFont="1" applyFill="1" applyBorder="1" applyAlignment="1" applyProtection="1">
      <alignment horizontal="left"/>
      <protection hidden="1"/>
    </xf>
    <xf numFmtId="0" fontId="6" fillId="2" borderId="10" xfId="0" applyFont="1" applyFill="1" applyBorder="1" applyAlignment="1" applyProtection="1">
      <protection hidden="1"/>
    </xf>
    <xf numFmtId="0" fontId="6" fillId="2" borderId="11" xfId="0" applyFont="1" applyFill="1" applyBorder="1" applyAlignment="1" applyProtection="1"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165" fontId="3" fillId="3" borderId="12" xfId="0" applyNumberFormat="1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wrapText="1"/>
      <protection locked="0"/>
    </xf>
    <xf numFmtId="0" fontId="6" fillId="2" borderId="53" xfId="0" applyFont="1" applyFill="1" applyBorder="1" applyAlignment="1" applyProtection="1">
      <alignment horizontal="center" wrapText="1"/>
      <protection locked="0"/>
    </xf>
    <xf numFmtId="1" fontId="7" fillId="2" borderId="21" xfId="0" applyNumberFormat="1" applyFont="1" applyFill="1" applyBorder="1" applyAlignment="1" applyProtection="1">
      <alignment horizontal="center"/>
      <protection hidden="1"/>
    </xf>
    <xf numFmtId="1" fontId="7" fillId="2" borderId="69" xfId="0" applyNumberFormat="1" applyFont="1" applyFill="1" applyBorder="1" applyAlignment="1" applyProtection="1">
      <alignment horizontal="left"/>
      <protection hidden="1"/>
    </xf>
    <xf numFmtId="1" fontId="7" fillId="2" borderId="69" xfId="0" applyNumberFormat="1" applyFont="1" applyFill="1" applyBorder="1" applyAlignment="1" applyProtection="1">
      <protection hidden="1"/>
    </xf>
    <xf numFmtId="1" fontId="7" fillId="2" borderId="70" xfId="0" applyNumberFormat="1" applyFont="1" applyFill="1" applyBorder="1" applyAlignment="1" applyProtection="1">
      <alignment horizontal="center"/>
      <protection hidden="1"/>
    </xf>
    <xf numFmtId="1" fontId="7" fillId="2" borderId="30" xfId="0" applyNumberFormat="1" applyFont="1" applyFill="1" applyBorder="1" applyAlignment="1" applyProtection="1">
      <alignment horizontal="left"/>
      <protection hidden="1"/>
    </xf>
    <xf numFmtId="1" fontId="7" fillId="2" borderId="46" xfId="0" applyNumberFormat="1" applyFont="1" applyFill="1" applyBorder="1" applyAlignment="1" applyProtection="1">
      <alignment horizontal="left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41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17" fontId="6" fillId="2" borderId="0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1" xfId="0" applyFont="1" applyFill="1" applyBorder="1" applyAlignment="1" applyProtection="1">
      <alignment vertical="center"/>
      <protection hidden="1"/>
    </xf>
    <xf numFmtId="0" fontId="6" fillId="2" borderId="72" xfId="0" applyFont="1" applyFill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41" xfId="0" applyFont="1" applyBorder="1" applyAlignment="1" applyProtection="1">
      <alignment vertical="center"/>
      <protection hidden="1"/>
    </xf>
    <xf numFmtId="0" fontId="6" fillId="0" borderId="8" xfId="0" applyFont="1" applyBorder="1" applyAlignment="1" applyProtection="1">
      <alignment vertical="center"/>
      <protection hidden="1"/>
    </xf>
    <xf numFmtId="0" fontId="6" fillId="2" borderId="4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6" fillId="2" borderId="73" xfId="0" applyFont="1" applyFill="1" applyBorder="1" applyAlignment="1" applyProtection="1">
      <alignment vertical="center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12" fillId="2" borderId="6" xfId="0" applyFont="1" applyFill="1" applyBorder="1" applyAlignment="1" applyProtection="1">
      <alignment vertical="center" wrapText="1"/>
      <protection hidden="1"/>
    </xf>
    <xf numFmtId="0" fontId="0" fillId="0" borderId="0" xfId="0" applyFont="1" applyProtection="1">
      <protection hidden="1"/>
    </xf>
    <xf numFmtId="0" fontId="12" fillId="2" borderId="7" xfId="0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vertical="center" wrapText="1"/>
      <protection hidden="1"/>
    </xf>
    <xf numFmtId="0" fontId="12" fillId="2" borderId="8" xfId="0" applyFont="1" applyFill="1" applyBorder="1" applyAlignment="1" applyProtection="1">
      <alignment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71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9" fontId="6" fillId="2" borderId="11" xfId="2" applyFont="1" applyFill="1" applyBorder="1" applyAlignment="1" applyProtection="1">
      <alignment horizontal="center"/>
      <protection hidden="1"/>
    </xf>
    <xf numFmtId="0" fontId="9" fillId="2" borderId="27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protection hidden="1"/>
    </xf>
    <xf numFmtId="0" fontId="6" fillId="3" borderId="12" xfId="0" applyFont="1" applyFill="1" applyBorder="1" applyAlignment="1" applyProtection="1">
      <protection hidden="1"/>
    </xf>
    <xf numFmtId="4" fontId="6" fillId="0" borderId="14" xfId="1" applyNumberFormat="1" applyFont="1" applyBorder="1" applyAlignment="1" applyProtection="1">
      <alignment vertical="center"/>
      <protection hidden="1"/>
    </xf>
    <xf numFmtId="4" fontId="6" fillId="0" borderId="15" xfId="1" applyNumberFormat="1" applyFont="1" applyBorder="1" applyAlignment="1" applyProtection="1">
      <alignment vertical="center"/>
      <protection hidden="1"/>
    </xf>
    <xf numFmtId="4" fontId="6" fillId="0" borderId="18" xfId="1" applyNumberFormat="1" applyFont="1" applyBorder="1" applyAlignment="1" applyProtection="1">
      <alignment vertical="center"/>
      <protection hidden="1"/>
    </xf>
    <xf numFmtId="4" fontId="6" fillId="0" borderId="19" xfId="1" applyNumberFormat="1" applyFont="1" applyBorder="1" applyAlignment="1" applyProtection="1">
      <alignment vertical="center"/>
      <protection hidden="1"/>
    </xf>
    <xf numFmtId="4" fontId="6" fillId="3" borderId="22" xfId="1" applyNumberFormat="1" applyFont="1" applyFill="1" applyBorder="1" applyAlignment="1" applyProtection="1">
      <alignment vertical="center"/>
      <protection hidden="1"/>
    </xf>
    <xf numFmtId="4" fontId="6" fillId="3" borderId="23" xfId="1" applyNumberFormat="1" applyFont="1" applyFill="1" applyBorder="1" applyAlignment="1" applyProtection="1">
      <alignment vertical="center"/>
      <protection hidden="1"/>
    </xf>
    <xf numFmtId="9" fontId="6" fillId="2" borderId="10" xfId="2" applyFont="1" applyFill="1" applyBorder="1" applyAlignment="1" applyProtection="1">
      <protection hidden="1"/>
    </xf>
    <xf numFmtId="9" fontId="6" fillId="2" borderId="12" xfId="2" applyFont="1" applyFill="1" applyBorder="1" applyAlignment="1" applyProtection="1">
      <protection hidden="1"/>
    </xf>
    <xf numFmtId="4" fontId="6" fillId="0" borderId="16" xfId="1" applyNumberFormat="1" applyFont="1" applyBorder="1" applyAlignment="1" applyProtection="1">
      <alignment horizontal="center" vertical="center"/>
      <protection hidden="1"/>
    </xf>
    <xf numFmtId="4" fontId="6" fillId="0" borderId="41" xfId="1" applyNumberFormat="1" applyFont="1" applyBorder="1" applyAlignment="1" applyProtection="1">
      <alignment horizontal="center" vertical="center"/>
      <protection hidden="1"/>
    </xf>
    <xf numFmtId="4" fontId="6" fillId="3" borderId="24" xfId="1" applyNumberFormat="1" applyFont="1" applyFill="1" applyBorder="1" applyAlignment="1" applyProtection="1">
      <alignment horizontal="center" vertical="center"/>
      <protection hidden="1"/>
    </xf>
    <xf numFmtId="10" fontId="6" fillId="5" borderId="10" xfId="2" applyNumberFormat="1" applyFont="1" applyFill="1" applyBorder="1" applyAlignment="1" applyProtection="1">
      <protection hidden="1"/>
    </xf>
    <xf numFmtId="10" fontId="6" fillId="5" borderId="11" xfId="2" applyNumberFormat="1" applyFont="1" applyFill="1" applyBorder="1" applyAlignment="1" applyProtection="1">
      <alignment horizontal="center"/>
      <protection hidden="1"/>
    </xf>
    <xf numFmtId="10" fontId="6" fillId="5" borderId="12" xfId="2" applyNumberFormat="1" applyFont="1" applyFill="1" applyBorder="1" applyAlignment="1" applyProtection="1">
      <protection hidden="1"/>
    </xf>
    <xf numFmtId="0" fontId="0" fillId="0" borderId="0" xfId="0" applyAlignment="1" applyProtection="1">
      <alignment vertical="center"/>
    </xf>
    <xf numFmtId="0" fontId="6" fillId="3" borderId="40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vertical="center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1" fontId="7" fillId="2" borderId="52" xfId="0" applyNumberFormat="1" applyFont="1" applyFill="1" applyBorder="1" applyAlignment="1" applyProtection="1">
      <alignment horizontal="left" vertical="center"/>
    </xf>
    <xf numFmtId="1" fontId="7" fillId="2" borderId="77" xfId="0" applyNumberFormat="1" applyFont="1" applyFill="1" applyBorder="1" applyAlignment="1" applyProtection="1">
      <alignment horizontal="left" vertical="center"/>
    </xf>
    <xf numFmtId="1" fontId="7" fillId="2" borderId="36" xfId="0" applyNumberFormat="1" applyFont="1" applyFill="1" applyBorder="1" applyAlignment="1" applyProtection="1">
      <alignment horizontal="left" vertical="center"/>
    </xf>
    <xf numFmtId="1" fontId="7" fillId="2" borderId="74" xfId="0" applyNumberFormat="1" applyFont="1" applyFill="1" applyBorder="1" applyAlignment="1" applyProtection="1">
      <alignment horizontal="left" vertical="center"/>
    </xf>
    <xf numFmtId="1" fontId="7" fillId="2" borderId="41" xfId="0" applyNumberFormat="1" applyFont="1" applyFill="1" applyBorder="1" applyAlignment="1" applyProtection="1">
      <alignment horizontal="left" vertical="center"/>
    </xf>
    <xf numFmtId="1" fontId="7" fillId="2" borderId="24" xfId="0" applyNumberFormat="1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10" fontId="6" fillId="0" borderId="0" xfId="2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/>
    <xf numFmtId="0" fontId="7" fillId="2" borderId="57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79" xfId="0" applyFont="1" applyFill="1" applyBorder="1" applyAlignment="1" applyProtection="1">
      <alignment vertical="center" wrapText="1"/>
    </xf>
    <xf numFmtId="0" fontId="7" fillId="2" borderId="8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0" fontId="8" fillId="3" borderId="83" xfId="0" applyFont="1" applyFill="1" applyBorder="1" applyAlignment="1" applyProtection="1">
      <alignment horizontal="center" vertical="center" textRotation="90" wrapText="1"/>
    </xf>
    <xf numFmtId="0" fontId="8" fillId="3" borderId="84" xfId="0" applyFont="1" applyFill="1" applyBorder="1" applyAlignment="1" applyProtection="1">
      <alignment horizontal="center" vertical="center" textRotation="90" wrapText="1"/>
    </xf>
    <xf numFmtId="0" fontId="8" fillId="3" borderId="85" xfId="0" applyFont="1" applyFill="1" applyBorder="1" applyAlignment="1" applyProtection="1">
      <alignment horizontal="center" vertical="center" textRotation="90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16" fillId="2" borderId="0" xfId="0" applyFont="1" applyFill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44" fontId="16" fillId="2" borderId="13" xfId="4" applyFont="1" applyFill="1" applyBorder="1" applyAlignment="1">
      <alignment vertical="center"/>
    </xf>
    <xf numFmtId="164" fontId="16" fillId="2" borderId="29" xfId="0" applyNumberFormat="1" applyFont="1" applyFill="1" applyBorder="1" applyAlignment="1">
      <alignment vertical="center"/>
    </xf>
    <xf numFmtId="44" fontId="16" fillId="2" borderId="51" xfId="4" applyFont="1" applyFill="1" applyBorder="1" applyAlignment="1">
      <alignment vertical="center"/>
    </xf>
    <xf numFmtId="49" fontId="18" fillId="2" borderId="28" xfId="0" applyNumberFormat="1" applyFont="1" applyFill="1" applyBorder="1" applyAlignment="1">
      <alignment horizontal="center" vertical="center"/>
    </xf>
    <xf numFmtId="44" fontId="16" fillId="2" borderId="27" xfId="4" applyFont="1" applyFill="1" applyBorder="1" applyAlignment="1">
      <alignment vertical="center"/>
    </xf>
    <xf numFmtId="49" fontId="18" fillId="2" borderId="54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44" fontId="16" fillId="2" borderId="26" xfId="0" applyNumberFormat="1" applyFont="1" applyFill="1" applyBorder="1" applyAlignment="1">
      <alignment vertical="center"/>
    </xf>
    <xf numFmtId="44" fontId="16" fillId="2" borderId="29" xfId="0" applyNumberFormat="1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0" xfId="0" applyFont="1" applyFill="1"/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16" fontId="21" fillId="2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3" borderId="89" xfId="0" applyFont="1" applyFill="1" applyBorder="1" applyAlignment="1" applyProtection="1">
      <alignment horizontal="center" vertical="center" textRotation="90" wrapText="1"/>
    </xf>
    <xf numFmtId="0" fontId="9" fillId="4" borderId="90" xfId="0" applyFont="1" applyFill="1" applyBorder="1" applyAlignment="1" applyProtection="1">
      <alignment horizontal="center" vertical="center"/>
      <protection locked="0"/>
    </xf>
    <xf numFmtId="0" fontId="9" fillId="4" borderId="91" xfId="0" applyFont="1" applyFill="1" applyBorder="1" applyAlignment="1" applyProtection="1">
      <alignment horizontal="center" vertical="center"/>
      <protection locked="0"/>
    </xf>
    <xf numFmtId="0" fontId="9" fillId="4" borderId="92" xfId="0" applyFont="1" applyFill="1" applyBorder="1" applyAlignment="1" applyProtection="1">
      <alignment horizontal="center" vertical="center"/>
      <protection locked="0"/>
    </xf>
    <xf numFmtId="0" fontId="9" fillId="4" borderId="93" xfId="0" applyFont="1" applyFill="1" applyBorder="1" applyAlignment="1" applyProtection="1">
      <alignment horizontal="center" vertical="center"/>
      <protection locked="0"/>
    </xf>
    <xf numFmtId="14" fontId="21" fillId="6" borderId="86" xfId="0" applyNumberFormat="1" applyFont="1" applyFill="1" applyBorder="1" applyAlignment="1">
      <alignment horizontal="center" vertical="center" wrapText="1"/>
    </xf>
    <xf numFmtId="14" fontId="21" fillId="6" borderId="78" xfId="0" applyNumberFormat="1" applyFont="1" applyFill="1" applyBorder="1" applyAlignment="1">
      <alignment horizontal="center" vertical="center" wrapText="1"/>
    </xf>
    <xf numFmtId="14" fontId="21" fillId="6" borderId="64" xfId="0" applyNumberFormat="1" applyFont="1" applyFill="1" applyBorder="1" applyAlignment="1">
      <alignment horizontal="center" vertical="center" wrapText="1"/>
    </xf>
    <xf numFmtId="14" fontId="21" fillId="6" borderId="10" xfId="0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44" fontId="16" fillId="2" borderId="21" xfId="4" applyFont="1" applyFill="1" applyBorder="1" applyAlignment="1">
      <alignment vertical="center"/>
    </xf>
    <xf numFmtId="164" fontId="16" fillId="2" borderId="53" xfId="0" applyNumberFormat="1" applyFont="1" applyFill="1" applyBorder="1" applyAlignment="1">
      <alignment vertical="center"/>
    </xf>
    <xf numFmtId="166" fontId="16" fillId="0" borderId="27" xfId="0" applyNumberFormat="1" applyFont="1" applyBorder="1" applyAlignment="1">
      <alignment horizontal="center" vertical="center"/>
    </xf>
    <xf numFmtId="166" fontId="16" fillId="0" borderId="21" xfId="0" applyNumberFormat="1" applyFont="1" applyBorder="1" applyAlignment="1">
      <alignment horizontal="center" vertical="center"/>
    </xf>
    <xf numFmtId="44" fontId="16" fillId="2" borderId="53" xfId="0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164" fontId="20" fillId="2" borderId="26" xfId="0" applyNumberFormat="1" applyFont="1" applyFill="1" applyBorder="1" applyAlignment="1">
      <alignment vertical="center"/>
    </xf>
    <xf numFmtId="164" fontId="18" fillId="2" borderId="82" xfId="0" applyNumberFormat="1" applyFont="1" applyFill="1" applyBorder="1" applyAlignment="1">
      <alignment vertical="center"/>
    </xf>
    <xf numFmtId="0" fontId="17" fillId="7" borderId="64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6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76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/>
    </xf>
    <xf numFmtId="0" fontId="15" fillId="3" borderId="86" xfId="0" applyFont="1" applyFill="1" applyBorder="1" applyAlignment="1">
      <alignment horizontal="center" vertical="center"/>
    </xf>
    <xf numFmtId="164" fontId="21" fillId="3" borderId="86" xfId="0" applyNumberFormat="1" applyFont="1" applyFill="1" applyBorder="1" applyAlignment="1">
      <alignment vertical="center"/>
    </xf>
    <xf numFmtId="164" fontId="18" fillId="3" borderId="50" xfId="0" applyNumberFormat="1" applyFont="1" applyFill="1" applyBorder="1" applyAlignment="1">
      <alignment vertical="center"/>
    </xf>
    <xf numFmtId="166" fontId="15" fillId="3" borderId="10" xfId="0" applyNumberFormat="1" applyFont="1" applyFill="1" applyBorder="1" applyAlignment="1">
      <alignment horizontal="center" vertical="center"/>
    </xf>
    <xf numFmtId="44" fontId="21" fillId="3" borderId="50" xfId="0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20" fillId="2" borderId="76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/>
    </xf>
    <xf numFmtId="164" fontId="16" fillId="2" borderId="87" xfId="0" applyNumberFormat="1" applyFont="1" applyFill="1" applyBorder="1" applyAlignment="1">
      <alignment vertical="center"/>
    </xf>
    <xf numFmtId="0" fontId="17" fillId="7" borderId="86" xfId="0" applyFont="1" applyFill="1" applyBorder="1" applyAlignment="1">
      <alignment horizontal="center" vertical="center" wrapText="1"/>
    </xf>
    <xf numFmtId="0" fontId="17" fillId="7" borderId="50" xfId="0" applyFont="1" applyFill="1" applyBorder="1" applyAlignment="1">
      <alignment horizontal="center" vertical="center" wrapText="1"/>
    </xf>
    <xf numFmtId="49" fontId="18" fillId="2" borderId="76" xfId="0" applyNumberFormat="1" applyFont="1" applyFill="1" applyBorder="1" applyAlignment="1">
      <alignment horizontal="center" vertical="center"/>
    </xf>
    <xf numFmtId="49" fontId="18" fillId="2" borderId="25" xfId="0" applyNumberFormat="1" applyFont="1" applyFill="1" applyBorder="1" applyAlignment="1">
      <alignment horizontal="center" vertical="center"/>
    </xf>
    <xf numFmtId="49" fontId="18" fillId="2" borderId="25" xfId="0" applyNumberFormat="1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/>
    </xf>
    <xf numFmtId="49" fontId="18" fillId="2" borderId="28" xfId="0" applyNumberFormat="1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/>
    </xf>
    <xf numFmtId="49" fontId="18" fillId="2" borderId="54" xfId="0" applyNumberFormat="1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/>
    </xf>
    <xf numFmtId="20" fontId="18" fillId="2" borderId="13" xfId="0" applyNumberFormat="1" applyFont="1" applyFill="1" applyBorder="1" applyAlignment="1">
      <alignment horizontal="center" vertical="center"/>
    </xf>
    <xf numFmtId="20" fontId="18" fillId="2" borderId="25" xfId="0" applyNumberFormat="1" applyFont="1" applyFill="1" applyBorder="1" applyAlignment="1">
      <alignment horizontal="center" vertical="center"/>
    </xf>
    <xf numFmtId="20" fontId="18" fillId="2" borderId="25" xfId="0" applyNumberFormat="1" applyFont="1" applyFill="1" applyBorder="1" applyAlignment="1">
      <alignment horizontal="center" vertical="center" wrapText="1"/>
    </xf>
    <xf numFmtId="20" fontId="18" fillId="2" borderId="26" xfId="0" applyNumberFormat="1" applyFont="1" applyFill="1" applyBorder="1" applyAlignment="1">
      <alignment vertical="center"/>
    </xf>
    <xf numFmtId="20" fontId="18" fillId="2" borderId="27" xfId="0" applyNumberFormat="1" applyFont="1" applyFill="1" applyBorder="1" applyAlignment="1">
      <alignment horizontal="center" vertical="center"/>
    </xf>
    <xf numFmtId="20" fontId="18" fillId="2" borderId="28" xfId="0" applyNumberFormat="1" applyFont="1" applyFill="1" applyBorder="1" applyAlignment="1">
      <alignment horizontal="center" vertical="center"/>
    </xf>
    <xf numFmtId="20" fontId="18" fillId="2" borderId="28" xfId="0" applyNumberFormat="1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/>
    </xf>
    <xf numFmtId="20" fontId="26" fillId="2" borderId="28" xfId="0" applyNumberFormat="1" applyFont="1" applyFill="1" applyBorder="1" applyAlignment="1">
      <alignment horizontal="center" vertical="center"/>
    </xf>
    <xf numFmtId="20" fontId="18" fillId="2" borderId="29" xfId="0" applyNumberFormat="1" applyFont="1" applyFill="1" applyBorder="1" applyAlignment="1">
      <alignment vertical="center"/>
    </xf>
    <xf numFmtId="20" fontId="18" fillId="2" borderId="21" xfId="0" applyNumberFormat="1" applyFont="1" applyFill="1" applyBorder="1" applyAlignment="1">
      <alignment horizontal="center" vertical="center"/>
    </xf>
    <xf numFmtId="20" fontId="18" fillId="2" borderId="54" xfId="0" applyNumberFormat="1" applyFont="1" applyFill="1" applyBorder="1" applyAlignment="1">
      <alignment horizontal="center" vertical="center"/>
    </xf>
    <xf numFmtId="20" fontId="18" fillId="2" borderId="54" xfId="0" applyNumberFormat="1" applyFont="1" applyFill="1" applyBorder="1" applyAlignment="1">
      <alignment horizontal="center" vertical="center" wrapText="1"/>
    </xf>
    <xf numFmtId="20" fontId="18" fillId="2" borderId="53" xfId="0" applyNumberFormat="1" applyFont="1" applyFill="1" applyBorder="1" applyAlignment="1">
      <alignment vertical="center"/>
    </xf>
    <xf numFmtId="166" fontId="27" fillId="2" borderId="25" xfId="0" applyNumberFormat="1" applyFont="1" applyFill="1" applyBorder="1" applyAlignment="1">
      <alignment horizontal="center" vertical="center" wrapText="1"/>
    </xf>
    <xf numFmtId="166" fontId="27" fillId="2" borderId="28" xfId="0" applyNumberFormat="1" applyFont="1" applyFill="1" applyBorder="1" applyAlignment="1">
      <alignment horizontal="center" vertical="center" wrapText="1"/>
    </xf>
    <xf numFmtId="166" fontId="27" fillId="2" borderId="54" xfId="0" applyNumberFormat="1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center" vertical="center" wrapText="1"/>
    </xf>
    <xf numFmtId="0" fontId="27" fillId="2" borderId="54" xfId="0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14" fontId="16" fillId="0" borderId="28" xfId="0" applyNumberFormat="1" applyFont="1" applyBorder="1" applyAlignment="1">
      <alignment vertical="center" wrapText="1"/>
    </xf>
    <xf numFmtId="14" fontId="16" fillId="0" borderId="28" xfId="0" applyNumberFormat="1" applyFont="1" applyBorder="1" applyAlignment="1">
      <alignment horizontal="center" vertical="center" wrapText="1"/>
    </xf>
    <xf numFmtId="0" fontId="0" fillId="0" borderId="0" xfId="0" applyFill="1" applyProtection="1"/>
    <xf numFmtId="0" fontId="14" fillId="5" borderId="10" xfId="0" applyFont="1" applyFill="1" applyBorder="1" applyAlignment="1" applyProtection="1">
      <alignment horizontal="center" vertical="center" wrapText="1"/>
      <protection hidden="1"/>
    </xf>
    <xf numFmtId="0" fontId="5" fillId="5" borderId="11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center" wrapText="1"/>
      <protection hidden="1"/>
    </xf>
    <xf numFmtId="0" fontId="14" fillId="3" borderId="10" xfId="0" applyFont="1" applyFill="1" applyBorder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protection hidden="1"/>
    </xf>
    <xf numFmtId="0" fontId="6" fillId="0" borderId="41" xfId="0" applyFont="1" applyBorder="1" applyAlignment="1" applyProtection="1">
      <protection hidden="1"/>
    </xf>
    <xf numFmtId="1" fontId="6" fillId="0" borderId="18" xfId="0" quotePrefix="1" applyNumberFormat="1" applyFont="1" applyBorder="1" applyAlignment="1" applyProtection="1">
      <alignment horizontal="center"/>
      <protection hidden="1"/>
    </xf>
    <xf numFmtId="0" fontId="6" fillId="0" borderId="41" xfId="0" applyFont="1" applyBorder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2" fontId="6" fillId="0" borderId="68" xfId="0" applyNumberFormat="1" applyFont="1" applyBorder="1" applyAlignment="1" applyProtection="1">
      <alignment horizontal="center"/>
      <protection hidden="1"/>
    </xf>
    <xf numFmtId="2" fontId="6" fillId="0" borderId="47" xfId="0" applyNumberFormat="1" applyFont="1" applyBorder="1" applyAlignment="1" applyProtection="1">
      <alignment horizontal="center"/>
      <protection hidden="1"/>
    </xf>
    <xf numFmtId="2" fontId="6" fillId="0" borderId="35" xfId="0" applyNumberFormat="1" applyFont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4" fillId="2" borderId="6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12" fillId="2" borderId="6" xfId="0" applyFont="1" applyFill="1" applyBorder="1" applyAlignment="1" applyProtection="1">
      <alignment horizontal="left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41" xfId="0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17" fontId="6" fillId="2" borderId="41" xfId="0" applyNumberFormat="1" applyFont="1" applyFill="1" applyBorder="1" applyAlignment="1" applyProtection="1">
      <alignment horizontal="center" vertical="center"/>
      <protection locked="0"/>
    </xf>
    <xf numFmtId="17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17" fontId="6" fillId="2" borderId="24" xfId="0" applyNumberFormat="1" applyFont="1" applyFill="1" applyBorder="1" applyAlignment="1" applyProtection="1">
      <alignment horizontal="center" vertical="center"/>
      <protection locked="0"/>
    </xf>
    <xf numFmtId="17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/>
      <protection hidden="1"/>
    </xf>
    <xf numFmtId="0" fontId="7" fillId="3" borderId="11" xfId="0" applyFont="1" applyFill="1" applyBorder="1" applyAlignment="1" applyProtection="1">
      <alignment horizontal="center"/>
      <protection hidden="1"/>
    </xf>
    <xf numFmtId="0" fontId="6" fillId="3" borderId="10" xfId="0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6" fillId="3" borderId="12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left" vertical="center" wrapText="1"/>
      <protection hidden="1"/>
    </xf>
    <xf numFmtId="0" fontId="4" fillId="2" borderId="8" xfId="0" applyFont="1" applyFill="1" applyBorder="1" applyAlignment="1" applyProtection="1">
      <alignment horizontal="left" vertical="center" wrapText="1"/>
      <protection hidden="1"/>
    </xf>
    <xf numFmtId="0" fontId="4" fillId="2" borderId="9" xfId="0" applyFont="1" applyFill="1" applyBorder="1" applyAlignment="1" applyProtection="1">
      <alignment horizontal="left" vertical="center" wrapText="1"/>
      <protection hidden="1"/>
    </xf>
    <xf numFmtId="1" fontId="7" fillId="3" borderId="2" xfId="0" applyNumberFormat="1" applyFont="1" applyFill="1" applyBorder="1" applyAlignment="1" applyProtection="1">
      <alignment horizontal="center"/>
      <protection hidden="1"/>
    </xf>
    <xf numFmtId="1" fontId="7" fillId="3" borderId="3" xfId="0" applyNumberFormat="1" applyFont="1" applyFill="1" applyBorder="1" applyAlignment="1" applyProtection="1">
      <alignment horizontal="center"/>
      <protection hidden="1"/>
    </xf>
    <xf numFmtId="1" fontId="7" fillId="3" borderId="4" xfId="0" applyNumberFormat="1" applyFont="1" applyFill="1" applyBorder="1" applyAlignment="1" applyProtection="1">
      <alignment horizontal="center"/>
      <protection hidden="1"/>
    </xf>
    <xf numFmtId="0" fontId="12" fillId="2" borderId="8" xfId="0" applyFont="1" applyFill="1" applyBorder="1" applyAlignment="1" applyProtection="1">
      <alignment horizontal="left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6" fillId="0" borderId="68" xfId="0" applyFont="1" applyBorder="1" applyAlignment="1" applyProtection="1">
      <protection hidden="1"/>
    </xf>
    <xf numFmtId="0" fontId="6" fillId="0" borderId="47" xfId="0" applyFont="1" applyBorder="1" applyAlignment="1" applyProtection="1">
      <protection hidden="1"/>
    </xf>
    <xf numFmtId="1" fontId="6" fillId="3" borderId="5" xfId="0" quotePrefix="1" applyNumberFormat="1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/>
      <protection hidden="1"/>
    </xf>
    <xf numFmtId="0" fontId="6" fillId="3" borderId="22" xfId="0" applyFont="1" applyFill="1" applyBorder="1" applyAlignment="1" applyProtection="1">
      <protection hidden="1"/>
    </xf>
    <xf numFmtId="0" fontId="6" fillId="3" borderId="20" xfId="0" applyFont="1" applyFill="1" applyBorder="1" applyAlignment="1" applyProtection="1">
      <protection hidden="1"/>
    </xf>
    <xf numFmtId="2" fontId="6" fillId="3" borderId="70" xfId="0" applyNumberFormat="1" applyFont="1" applyFill="1" applyBorder="1" applyAlignment="1" applyProtection="1">
      <alignment horizontal="center"/>
      <protection hidden="1"/>
    </xf>
    <xf numFmtId="2" fontId="6" fillId="3" borderId="20" xfId="0" applyNumberFormat="1" applyFont="1" applyFill="1" applyBorder="1" applyAlignment="1" applyProtection="1">
      <alignment horizontal="center"/>
      <protection hidden="1"/>
    </xf>
    <xf numFmtId="2" fontId="6" fillId="3" borderId="63" xfId="0" applyNumberFormat="1" applyFont="1" applyFill="1" applyBorder="1" applyAlignment="1" applyProtection="1">
      <alignment horizontal="center"/>
      <protection hidden="1"/>
    </xf>
    <xf numFmtId="0" fontId="6" fillId="5" borderId="10" xfId="0" applyFont="1" applyFill="1" applyBorder="1" applyAlignment="1" applyProtection="1">
      <protection hidden="1"/>
    </xf>
    <xf numFmtId="0" fontId="6" fillId="5" borderId="11" xfId="0" applyFont="1" applyFill="1" applyBorder="1" applyAlignment="1" applyProtection="1"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6" fillId="2" borderId="11" xfId="0" applyFont="1" applyFill="1" applyBorder="1" applyAlignment="1" applyProtection="1">
      <alignment horizontal="left"/>
      <protection hidden="1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1" fontId="7" fillId="2" borderId="75" xfId="0" applyNumberFormat="1" applyFont="1" applyFill="1" applyBorder="1" applyAlignment="1" applyProtection="1">
      <alignment horizontal="left" vertical="center"/>
    </xf>
    <xf numFmtId="1" fontId="7" fillId="2" borderId="16" xfId="0" applyNumberFormat="1" applyFont="1" applyFill="1" applyBorder="1" applyAlignment="1" applyProtection="1">
      <alignment horizontal="left" vertical="center"/>
    </xf>
    <xf numFmtId="1" fontId="7" fillId="2" borderId="76" xfId="0" applyNumberFormat="1" applyFont="1" applyFill="1" applyBorder="1" applyAlignment="1" applyProtection="1">
      <alignment horizontal="left" vertical="center"/>
    </xf>
    <xf numFmtId="0" fontId="6" fillId="0" borderId="52" xfId="0" applyFont="1" applyBorder="1" applyAlignment="1" applyProtection="1">
      <alignment horizontal="left" vertical="center"/>
    </xf>
    <xf numFmtId="0" fontId="6" fillId="0" borderId="41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1" fontId="7" fillId="2" borderId="52" xfId="0" applyNumberFormat="1" applyFont="1" applyFill="1" applyBorder="1" applyAlignment="1" applyProtection="1">
      <alignment horizontal="left" vertical="center" wrapText="1"/>
    </xf>
    <xf numFmtId="1" fontId="7" fillId="2" borderId="41" xfId="0" applyNumberFormat="1" applyFont="1" applyFill="1" applyBorder="1" applyAlignment="1" applyProtection="1">
      <alignment horizontal="left" vertical="center" wrapText="1"/>
    </xf>
    <xf numFmtId="1" fontId="7" fillId="2" borderId="36" xfId="0" applyNumberFormat="1" applyFont="1" applyFill="1" applyBorder="1" applyAlignment="1" applyProtection="1">
      <alignment horizontal="left" vertical="center" wrapText="1"/>
    </xf>
    <xf numFmtId="1" fontId="7" fillId="2" borderId="52" xfId="0" applyNumberFormat="1" applyFont="1" applyFill="1" applyBorder="1" applyAlignment="1" applyProtection="1">
      <alignment horizontal="left" vertical="center"/>
    </xf>
    <xf numFmtId="1" fontId="7" fillId="2" borderId="41" xfId="0" applyNumberFormat="1" applyFont="1" applyFill="1" applyBorder="1" applyAlignment="1" applyProtection="1">
      <alignment horizontal="left" vertical="center"/>
    </xf>
    <xf numFmtId="1" fontId="7" fillId="2" borderId="36" xfId="0" applyNumberFormat="1" applyFont="1" applyFill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0" fontId="6" fillId="0" borderId="0" xfId="2" applyNumberFormat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textRotation="255"/>
    </xf>
    <xf numFmtId="0" fontId="2" fillId="3" borderId="40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 wrapText="1"/>
    </xf>
    <xf numFmtId="14" fontId="21" fillId="6" borderId="49" xfId="0" applyNumberFormat="1" applyFont="1" applyFill="1" applyBorder="1" applyAlignment="1">
      <alignment horizontal="center" vertical="center" wrapText="1"/>
    </xf>
    <xf numFmtId="14" fontId="21" fillId="6" borderId="5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25" fillId="5" borderId="52" xfId="0" applyFont="1" applyFill="1" applyBorder="1" applyAlignment="1">
      <alignment horizontal="center" vertical="center" wrapText="1"/>
    </xf>
    <xf numFmtId="0" fontId="25" fillId="5" borderId="41" xfId="0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164" fontId="21" fillId="2" borderId="13" xfId="0" applyNumberFormat="1" applyFont="1" applyFill="1" applyBorder="1" applyAlignment="1">
      <alignment horizontal="center" vertical="center" wrapText="1"/>
    </xf>
    <xf numFmtId="164" fontId="21" fillId="2" borderId="25" xfId="0" applyNumberFormat="1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48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8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5" fillId="7" borderId="88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67" xfId="0" applyFont="1" applyFill="1" applyBorder="1" applyAlignment="1">
      <alignment horizontal="center" vertical="center"/>
    </xf>
    <xf numFmtId="14" fontId="21" fillId="6" borderId="78" xfId="0" applyNumberFormat="1" applyFont="1" applyFill="1" applyBorder="1" applyAlignment="1">
      <alignment horizontal="center" vertical="center" wrapText="1"/>
    </xf>
    <xf numFmtId="14" fontId="21" fillId="6" borderId="66" xfId="0" applyNumberFormat="1" applyFont="1" applyFill="1" applyBorder="1" applyAlignment="1">
      <alignment horizontal="center" vertical="center" wrapText="1"/>
    </xf>
    <xf numFmtId="164" fontId="21" fillId="2" borderId="17" xfId="0" applyNumberFormat="1" applyFont="1" applyFill="1" applyBorder="1" applyAlignment="1">
      <alignment horizontal="center" vertical="center" wrapText="1"/>
    </xf>
    <xf numFmtId="164" fontId="21" fillId="2" borderId="30" xfId="0" applyNumberFormat="1" applyFont="1" applyFill="1" applyBorder="1" applyAlignment="1">
      <alignment horizontal="center" vertical="center" wrapText="1"/>
    </xf>
    <xf numFmtId="14" fontId="2" fillId="0" borderId="25" xfId="0" applyNumberFormat="1" applyFont="1" applyBorder="1" applyAlignment="1">
      <alignment horizontal="center" vertical="center" wrapText="1"/>
    </xf>
    <xf numFmtId="14" fontId="2" fillId="0" borderId="26" xfId="0" applyNumberFormat="1" applyFont="1" applyBorder="1" applyAlignment="1">
      <alignment horizontal="center" vertical="center" wrapText="1"/>
    </xf>
    <xf numFmtId="17" fontId="24" fillId="0" borderId="24" xfId="0" applyNumberFormat="1" applyFont="1" applyBorder="1" applyAlignment="1">
      <alignment horizontal="center" vertical="center" wrapText="1"/>
    </xf>
    <xf numFmtId="0" fontId="24" fillId="0" borderId="24" xfId="0" applyNumberFormat="1" applyFont="1" applyBorder="1" applyAlignment="1">
      <alignment horizontal="center" vertical="center" wrapText="1"/>
    </xf>
    <xf numFmtId="0" fontId="24" fillId="0" borderId="23" xfId="0" applyNumberFormat="1" applyFont="1" applyBorder="1" applyAlignment="1">
      <alignment horizontal="center" vertical="center" wrapText="1"/>
    </xf>
  </cellXfs>
  <cellStyles count="5">
    <cellStyle name="Moeda" xfId="4" builtinId="4"/>
    <cellStyle name="Normal" xfId="0" builtinId="0"/>
    <cellStyle name="Normal 2" xfId="3"/>
    <cellStyle name="Porcentagem" xfId="2" builtinId="5"/>
    <cellStyle name="Vírgula" xfId="1" builtinId="3"/>
  </cellStyles>
  <dxfs count="20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57150</xdr:rowOff>
    </xdr:from>
    <xdr:to>
      <xdr:col>1</xdr:col>
      <xdr:colOff>295275</xdr:colOff>
      <xdr:row>1</xdr:row>
      <xdr:rowOff>133350</xdr:rowOff>
    </xdr:to>
    <xdr:sp macro="" textlink="">
      <xdr:nvSpPr>
        <xdr:cNvPr id="3" name="Fluxograma: Conector 2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2</xdr:row>
      <xdr:rowOff>57150</xdr:rowOff>
    </xdr:from>
    <xdr:to>
      <xdr:col>1</xdr:col>
      <xdr:colOff>295275</xdr:colOff>
      <xdr:row>2</xdr:row>
      <xdr:rowOff>133350</xdr:rowOff>
    </xdr:to>
    <xdr:sp macro="" textlink="">
      <xdr:nvSpPr>
        <xdr:cNvPr id="4" name="Fluxograma: Conector 3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3</xdr:row>
      <xdr:rowOff>57150</xdr:rowOff>
    </xdr:from>
    <xdr:to>
      <xdr:col>1</xdr:col>
      <xdr:colOff>295275</xdr:colOff>
      <xdr:row>3</xdr:row>
      <xdr:rowOff>133350</xdr:rowOff>
    </xdr:to>
    <xdr:sp macro="" textlink="">
      <xdr:nvSpPr>
        <xdr:cNvPr id="5" name="Fluxograma: Conector 4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4</xdr:row>
      <xdr:rowOff>57150</xdr:rowOff>
    </xdr:from>
    <xdr:to>
      <xdr:col>1</xdr:col>
      <xdr:colOff>295275</xdr:colOff>
      <xdr:row>4</xdr:row>
      <xdr:rowOff>133350</xdr:rowOff>
    </xdr:to>
    <xdr:sp macro="" textlink="">
      <xdr:nvSpPr>
        <xdr:cNvPr id="6" name="Fluxograma: Conector 5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5</xdr:row>
      <xdr:rowOff>57150</xdr:rowOff>
    </xdr:from>
    <xdr:to>
      <xdr:col>1</xdr:col>
      <xdr:colOff>295275</xdr:colOff>
      <xdr:row>5</xdr:row>
      <xdr:rowOff>133350</xdr:rowOff>
    </xdr:to>
    <xdr:sp macro="" textlink="">
      <xdr:nvSpPr>
        <xdr:cNvPr id="7" name="Fluxograma: Conector 6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6</xdr:row>
      <xdr:rowOff>57150</xdr:rowOff>
    </xdr:from>
    <xdr:to>
      <xdr:col>1</xdr:col>
      <xdr:colOff>295275</xdr:colOff>
      <xdr:row>6</xdr:row>
      <xdr:rowOff>133350</xdr:rowOff>
    </xdr:to>
    <xdr:sp macro="" textlink="">
      <xdr:nvSpPr>
        <xdr:cNvPr id="8" name="Fluxograma: Conector 7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7</xdr:row>
      <xdr:rowOff>57150</xdr:rowOff>
    </xdr:from>
    <xdr:to>
      <xdr:col>1</xdr:col>
      <xdr:colOff>295275</xdr:colOff>
      <xdr:row>7</xdr:row>
      <xdr:rowOff>133350</xdr:rowOff>
    </xdr:to>
    <xdr:sp macro="" textlink="">
      <xdr:nvSpPr>
        <xdr:cNvPr id="9" name="Fluxograma: Conector 8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1</xdr:row>
      <xdr:rowOff>57150</xdr:rowOff>
    </xdr:from>
    <xdr:to>
      <xdr:col>3</xdr:col>
      <xdr:colOff>295275</xdr:colOff>
      <xdr:row>1</xdr:row>
      <xdr:rowOff>133350</xdr:rowOff>
    </xdr:to>
    <xdr:sp macro="" textlink="">
      <xdr:nvSpPr>
        <xdr:cNvPr id="10" name="Fluxograma: Conector 9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2</xdr:row>
      <xdr:rowOff>57150</xdr:rowOff>
    </xdr:from>
    <xdr:to>
      <xdr:col>3</xdr:col>
      <xdr:colOff>295275</xdr:colOff>
      <xdr:row>2</xdr:row>
      <xdr:rowOff>133350</xdr:rowOff>
    </xdr:to>
    <xdr:sp macro="" textlink="">
      <xdr:nvSpPr>
        <xdr:cNvPr id="11" name="Fluxograma: Conector 10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3</xdr:row>
      <xdr:rowOff>57150</xdr:rowOff>
    </xdr:from>
    <xdr:to>
      <xdr:col>3</xdr:col>
      <xdr:colOff>295275</xdr:colOff>
      <xdr:row>3</xdr:row>
      <xdr:rowOff>133350</xdr:rowOff>
    </xdr:to>
    <xdr:sp macro="" textlink="">
      <xdr:nvSpPr>
        <xdr:cNvPr id="12" name="Fluxograma: Conector 11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4</xdr:row>
      <xdr:rowOff>57150</xdr:rowOff>
    </xdr:from>
    <xdr:to>
      <xdr:col>3</xdr:col>
      <xdr:colOff>295275</xdr:colOff>
      <xdr:row>4</xdr:row>
      <xdr:rowOff>133350</xdr:rowOff>
    </xdr:to>
    <xdr:sp macro="" textlink="">
      <xdr:nvSpPr>
        <xdr:cNvPr id="13" name="Fluxograma: Conector 12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5</xdr:row>
      <xdr:rowOff>57150</xdr:rowOff>
    </xdr:from>
    <xdr:to>
      <xdr:col>3</xdr:col>
      <xdr:colOff>295275</xdr:colOff>
      <xdr:row>5</xdr:row>
      <xdr:rowOff>133350</xdr:rowOff>
    </xdr:to>
    <xdr:sp macro="" textlink="">
      <xdr:nvSpPr>
        <xdr:cNvPr id="14" name="Fluxograma: Conector 13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6</xdr:row>
      <xdr:rowOff>57150</xdr:rowOff>
    </xdr:from>
    <xdr:to>
      <xdr:col>3</xdr:col>
      <xdr:colOff>295275</xdr:colOff>
      <xdr:row>6</xdr:row>
      <xdr:rowOff>133350</xdr:rowOff>
    </xdr:to>
    <xdr:sp macro="" textlink="">
      <xdr:nvSpPr>
        <xdr:cNvPr id="15" name="Fluxograma: Conector 14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7</xdr:row>
      <xdr:rowOff>57150</xdr:rowOff>
    </xdr:from>
    <xdr:to>
      <xdr:col>3</xdr:col>
      <xdr:colOff>295275</xdr:colOff>
      <xdr:row>7</xdr:row>
      <xdr:rowOff>133350</xdr:rowOff>
    </xdr:to>
    <xdr:sp macro="" textlink="">
      <xdr:nvSpPr>
        <xdr:cNvPr id="16" name="Fluxograma: Conector 15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1</xdr:row>
      <xdr:rowOff>57150</xdr:rowOff>
    </xdr:from>
    <xdr:to>
      <xdr:col>5</xdr:col>
      <xdr:colOff>295275</xdr:colOff>
      <xdr:row>1</xdr:row>
      <xdr:rowOff>133350</xdr:rowOff>
    </xdr:to>
    <xdr:sp macro="" textlink="">
      <xdr:nvSpPr>
        <xdr:cNvPr id="17" name="Fluxograma: Conector 16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2</xdr:row>
      <xdr:rowOff>57150</xdr:rowOff>
    </xdr:from>
    <xdr:to>
      <xdr:col>5</xdr:col>
      <xdr:colOff>295275</xdr:colOff>
      <xdr:row>2</xdr:row>
      <xdr:rowOff>133350</xdr:rowOff>
    </xdr:to>
    <xdr:sp macro="" textlink="">
      <xdr:nvSpPr>
        <xdr:cNvPr id="18" name="Fluxograma: Conector 17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3</xdr:row>
      <xdr:rowOff>57150</xdr:rowOff>
    </xdr:from>
    <xdr:to>
      <xdr:col>5</xdr:col>
      <xdr:colOff>295275</xdr:colOff>
      <xdr:row>3</xdr:row>
      <xdr:rowOff>133350</xdr:rowOff>
    </xdr:to>
    <xdr:sp macro="" textlink="">
      <xdr:nvSpPr>
        <xdr:cNvPr id="19" name="Fluxograma: Conector 18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4</xdr:row>
      <xdr:rowOff>57150</xdr:rowOff>
    </xdr:from>
    <xdr:to>
      <xdr:col>5</xdr:col>
      <xdr:colOff>295275</xdr:colOff>
      <xdr:row>4</xdr:row>
      <xdr:rowOff>133350</xdr:rowOff>
    </xdr:to>
    <xdr:sp macro="" textlink="">
      <xdr:nvSpPr>
        <xdr:cNvPr id="20" name="Fluxograma: Conector 19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5</xdr:row>
      <xdr:rowOff>57150</xdr:rowOff>
    </xdr:from>
    <xdr:to>
      <xdr:col>5</xdr:col>
      <xdr:colOff>295275</xdr:colOff>
      <xdr:row>5</xdr:row>
      <xdr:rowOff>133350</xdr:rowOff>
    </xdr:to>
    <xdr:sp macro="" textlink="">
      <xdr:nvSpPr>
        <xdr:cNvPr id="21" name="Fluxograma: Conector 20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6</xdr:row>
      <xdr:rowOff>57150</xdr:rowOff>
    </xdr:from>
    <xdr:to>
      <xdr:col>5</xdr:col>
      <xdr:colOff>295275</xdr:colOff>
      <xdr:row>6</xdr:row>
      <xdr:rowOff>133350</xdr:rowOff>
    </xdr:to>
    <xdr:sp macro="" textlink="">
      <xdr:nvSpPr>
        <xdr:cNvPr id="22" name="Fluxograma: Conector 21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7</xdr:row>
      <xdr:rowOff>57150</xdr:rowOff>
    </xdr:from>
    <xdr:to>
      <xdr:col>5</xdr:col>
      <xdr:colOff>295275</xdr:colOff>
      <xdr:row>7</xdr:row>
      <xdr:rowOff>133350</xdr:rowOff>
    </xdr:to>
    <xdr:sp macro="" textlink="">
      <xdr:nvSpPr>
        <xdr:cNvPr id="23" name="Fluxograma: Conector 22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1</xdr:row>
      <xdr:rowOff>57150</xdr:rowOff>
    </xdr:from>
    <xdr:to>
      <xdr:col>7</xdr:col>
      <xdr:colOff>295275</xdr:colOff>
      <xdr:row>1</xdr:row>
      <xdr:rowOff>133350</xdr:rowOff>
    </xdr:to>
    <xdr:sp macro="" textlink="">
      <xdr:nvSpPr>
        <xdr:cNvPr id="24" name="Fluxograma: Conector 23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2</xdr:row>
      <xdr:rowOff>57150</xdr:rowOff>
    </xdr:from>
    <xdr:to>
      <xdr:col>7</xdr:col>
      <xdr:colOff>295275</xdr:colOff>
      <xdr:row>2</xdr:row>
      <xdr:rowOff>133350</xdr:rowOff>
    </xdr:to>
    <xdr:sp macro="" textlink="">
      <xdr:nvSpPr>
        <xdr:cNvPr id="25" name="Fluxograma: Conector 24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3</xdr:row>
      <xdr:rowOff>57150</xdr:rowOff>
    </xdr:from>
    <xdr:to>
      <xdr:col>7</xdr:col>
      <xdr:colOff>295275</xdr:colOff>
      <xdr:row>3</xdr:row>
      <xdr:rowOff>133350</xdr:rowOff>
    </xdr:to>
    <xdr:sp macro="" textlink="">
      <xdr:nvSpPr>
        <xdr:cNvPr id="26" name="Fluxograma: Conector 25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4</xdr:row>
      <xdr:rowOff>57150</xdr:rowOff>
    </xdr:from>
    <xdr:to>
      <xdr:col>7</xdr:col>
      <xdr:colOff>295275</xdr:colOff>
      <xdr:row>4</xdr:row>
      <xdr:rowOff>133350</xdr:rowOff>
    </xdr:to>
    <xdr:sp macro="" textlink="">
      <xdr:nvSpPr>
        <xdr:cNvPr id="27" name="Fluxograma: Conector 26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5</xdr:row>
      <xdr:rowOff>57150</xdr:rowOff>
    </xdr:from>
    <xdr:to>
      <xdr:col>7</xdr:col>
      <xdr:colOff>295275</xdr:colOff>
      <xdr:row>5</xdr:row>
      <xdr:rowOff>133350</xdr:rowOff>
    </xdr:to>
    <xdr:sp macro="" textlink="">
      <xdr:nvSpPr>
        <xdr:cNvPr id="28" name="Fluxograma: Conector 27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6</xdr:row>
      <xdr:rowOff>57150</xdr:rowOff>
    </xdr:from>
    <xdr:to>
      <xdr:col>7</xdr:col>
      <xdr:colOff>295275</xdr:colOff>
      <xdr:row>6</xdr:row>
      <xdr:rowOff>133350</xdr:rowOff>
    </xdr:to>
    <xdr:sp macro="" textlink="">
      <xdr:nvSpPr>
        <xdr:cNvPr id="29" name="Fluxograma: Conector 28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7</xdr:row>
      <xdr:rowOff>57150</xdr:rowOff>
    </xdr:from>
    <xdr:to>
      <xdr:col>7</xdr:col>
      <xdr:colOff>295275</xdr:colOff>
      <xdr:row>7</xdr:row>
      <xdr:rowOff>133350</xdr:rowOff>
    </xdr:to>
    <xdr:sp macro="" textlink="">
      <xdr:nvSpPr>
        <xdr:cNvPr id="30" name="Fluxograma: Conector 29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/>
  </sheetViews>
  <sheetFormatPr defaultRowHeight="15" x14ac:dyDescent="0.25"/>
  <cols>
    <col min="1" max="1" width="36.140625" customWidth="1"/>
    <col min="2" max="2" width="9.140625" style="1"/>
    <col min="3" max="3" width="2.7109375" style="1" customWidth="1"/>
    <col min="4" max="4" width="9.140625" style="1"/>
    <col min="5" max="5" width="2.7109375" style="1" customWidth="1"/>
    <col min="6" max="6" width="9.140625" style="1"/>
    <col min="7" max="7" width="2.7109375" style="1" customWidth="1"/>
    <col min="8" max="8" width="9.140625" style="1"/>
  </cols>
  <sheetData>
    <row r="1" spans="1:8" s="2" customFormat="1" x14ac:dyDescent="0.25">
      <c r="A1" s="2" t="s">
        <v>23</v>
      </c>
      <c r="B1" s="3" t="s">
        <v>0</v>
      </c>
      <c r="C1" s="3"/>
      <c r="D1" s="3" t="s">
        <v>1</v>
      </c>
      <c r="E1" s="3"/>
      <c r="F1" s="3" t="s">
        <v>2</v>
      </c>
      <c r="G1" s="3"/>
      <c r="H1" s="3" t="s">
        <v>3</v>
      </c>
    </row>
    <row r="2" spans="1:8" x14ac:dyDescent="0.25">
      <c r="A2" s="5" t="s">
        <v>19</v>
      </c>
      <c r="B2" s="6"/>
      <c r="C2" s="6"/>
      <c r="D2" s="6"/>
      <c r="E2" s="6"/>
      <c r="F2" s="6"/>
      <c r="G2" s="6"/>
      <c r="H2" s="6"/>
    </row>
    <row r="3" spans="1:8" x14ac:dyDescent="0.25">
      <c r="A3" t="s">
        <v>18</v>
      </c>
      <c r="B3" s="7"/>
      <c r="C3" s="7"/>
      <c r="D3" s="7"/>
      <c r="E3" s="7"/>
      <c r="F3" s="7"/>
      <c r="G3" s="7"/>
      <c r="H3" s="7"/>
    </row>
    <row r="4" spans="1:8" x14ac:dyDescent="0.25">
      <c r="A4" s="5" t="s">
        <v>16</v>
      </c>
      <c r="B4" s="6"/>
      <c r="C4" s="6"/>
      <c r="D4" s="6"/>
      <c r="E4" s="6"/>
      <c r="F4" s="6"/>
      <c r="G4" s="6"/>
      <c r="H4" s="6"/>
    </row>
    <row r="5" spans="1:8" x14ac:dyDescent="0.25">
      <c r="A5" s="4" t="s">
        <v>15</v>
      </c>
      <c r="B5" s="7"/>
      <c r="C5" s="7"/>
      <c r="D5" s="7"/>
      <c r="E5" s="7"/>
      <c r="F5" s="7"/>
      <c r="G5" s="7"/>
      <c r="H5" s="7"/>
    </row>
    <row r="6" spans="1:8" x14ac:dyDescent="0.25">
      <c r="A6" s="5" t="s">
        <v>34</v>
      </c>
      <c r="B6" s="6"/>
      <c r="C6" s="6"/>
      <c r="D6" s="6"/>
      <c r="E6" s="6"/>
      <c r="F6" s="6"/>
      <c r="G6" s="6"/>
      <c r="H6" s="6"/>
    </row>
    <row r="7" spans="1:8" x14ac:dyDescent="0.25">
      <c r="A7" s="4" t="s">
        <v>22</v>
      </c>
      <c r="B7" s="7"/>
      <c r="C7" s="7"/>
      <c r="D7" s="7"/>
      <c r="E7" s="7"/>
      <c r="F7" s="7"/>
      <c r="G7" s="7"/>
      <c r="H7" s="7"/>
    </row>
    <row r="8" spans="1:8" x14ac:dyDescent="0.25">
      <c r="A8" s="5" t="s">
        <v>21</v>
      </c>
      <c r="B8" s="6"/>
      <c r="C8" s="6"/>
      <c r="D8" s="6"/>
      <c r="E8" s="6"/>
      <c r="F8" s="6"/>
      <c r="G8" s="6"/>
      <c r="H8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64"/>
  <sheetViews>
    <sheetView showGridLines="0" topLeftCell="A31" zoomScale="90" zoomScaleNormal="90" workbookViewId="0">
      <selection activeCell="E8" sqref="E8"/>
    </sheetView>
  </sheetViews>
  <sheetFormatPr defaultColWidth="9.140625" defaultRowHeight="15" x14ac:dyDescent="0.25"/>
  <cols>
    <col min="1" max="1" width="10.7109375" style="49" customWidth="1"/>
    <col min="2" max="2" width="33.7109375" style="49" customWidth="1"/>
    <col min="3" max="3" width="14" style="49" customWidth="1"/>
    <col min="4" max="4" width="10.7109375" style="49" customWidth="1"/>
    <col min="5" max="5" width="33.7109375" style="49" customWidth="1"/>
    <col min="6" max="6" width="12.7109375" style="49" customWidth="1"/>
    <col min="7" max="7" width="10.7109375" style="49" customWidth="1"/>
    <col min="8" max="8" width="33.7109375" style="49" customWidth="1"/>
    <col min="9" max="9" width="16.7109375" style="49" customWidth="1"/>
    <col min="10" max="10" width="13.5703125" style="49" customWidth="1"/>
    <col min="11" max="11" width="28.7109375" style="49" customWidth="1"/>
    <col min="12" max="12" width="21.85546875" style="49" customWidth="1"/>
    <col min="13" max="16276" width="9.140625" style="49" customWidth="1"/>
    <col min="16277" max="16384" width="9.140625" style="49"/>
  </cols>
  <sheetData>
    <row r="1" spans="1:18" ht="15.75" thickBot="1" x14ac:dyDescent="0.3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8" ht="30" customHeight="1" thickBot="1" x14ac:dyDescent="0.3">
      <c r="A2" s="284" t="s">
        <v>196</v>
      </c>
      <c r="B2" s="285"/>
      <c r="C2" s="285"/>
      <c r="D2" s="285"/>
      <c r="E2" s="285"/>
      <c r="F2" s="285"/>
      <c r="G2" s="285"/>
      <c r="H2" s="285"/>
      <c r="I2" s="285"/>
      <c r="J2" s="285"/>
      <c r="K2" s="45" t="s">
        <v>20</v>
      </c>
      <c r="L2" s="77" t="s">
        <v>281</v>
      </c>
    </row>
    <row r="3" spans="1:18" ht="39.950000000000003" customHeight="1" thickBot="1" x14ac:dyDescent="0.3">
      <c r="A3" s="281" t="s">
        <v>266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3"/>
    </row>
    <row r="4" spans="1:18" ht="24.95" customHeight="1" thickBot="1" x14ac:dyDescent="0.3">
      <c r="A4" s="301" t="s">
        <v>94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3"/>
    </row>
    <row r="5" spans="1:18" s="94" customFormat="1" ht="35.1" customHeight="1" x14ac:dyDescent="0.3">
      <c r="A5" s="99" t="s">
        <v>29</v>
      </c>
      <c r="B5" s="111">
        <v>1</v>
      </c>
      <c r="C5" s="50" t="s">
        <v>181</v>
      </c>
      <c r="D5" s="86"/>
      <c r="E5" s="86"/>
      <c r="F5" s="95"/>
      <c r="G5" s="95" t="s">
        <v>41</v>
      </c>
      <c r="H5" s="51"/>
      <c r="I5" s="304" t="s">
        <v>42</v>
      </c>
      <c r="J5" s="305"/>
      <c r="K5" s="313"/>
      <c r="L5" s="314"/>
      <c r="P5" s="49"/>
      <c r="Q5" s="49"/>
      <c r="R5" s="49"/>
    </row>
    <row r="6" spans="1:18" s="94" customFormat="1" ht="35.1" customHeight="1" x14ac:dyDescent="0.3">
      <c r="A6" s="100" t="s">
        <v>29</v>
      </c>
      <c r="B6" s="98">
        <v>2</v>
      </c>
      <c r="C6" s="52" t="s">
        <v>182</v>
      </c>
      <c r="D6" s="88"/>
      <c r="E6" s="88"/>
      <c r="F6" s="96"/>
      <c r="G6" s="96" t="s">
        <v>193</v>
      </c>
      <c r="H6" s="53"/>
      <c r="I6" s="306" t="s">
        <v>43</v>
      </c>
      <c r="J6" s="307"/>
      <c r="K6" s="310"/>
      <c r="L6" s="311"/>
      <c r="P6" s="49"/>
      <c r="Q6" s="49"/>
      <c r="R6" s="49"/>
    </row>
    <row r="7" spans="1:18" s="94" customFormat="1" ht="35.1" customHeight="1" x14ac:dyDescent="0.3">
      <c r="A7" s="100" t="s">
        <v>29</v>
      </c>
      <c r="B7" s="98">
        <v>3</v>
      </c>
      <c r="C7" s="52" t="s">
        <v>183</v>
      </c>
      <c r="D7" s="88"/>
      <c r="E7" s="88"/>
      <c r="F7" s="96"/>
      <c r="G7" s="96" t="s">
        <v>194</v>
      </c>
      <c r="H7" s="53"/>
      <c r="I7" s="306" t="s">
        <v>44</v>
      </c>
      <c r="J7" s="307"/>
      <c r="K7" s="310"/>
      <c r="L7" s="311"/>
      <c r="P7" s="49"/>
      <c r="Q7" s="49"/>
      <c r="R7" s="49"/>
    </row>
    <row r="8" spans="1:18" s="94" customFormat="1" ht="35.1" customHeight="1" thickBot="1" x14ac:dyDescent="0.35">
      <c r="A8" s="101" t="s">
        <v>45</v>
      </c>
      <c r="B8" s="112" t="s">
        <v>45</v>
      </c>
      <c r="C8" s="92" t="s">
        <v>185</v>
      </c>
      <c r="D8" s="92"/>
      <c r="E8" s="92"/>
      <c r="F8" s="97"/>
      <c r="G8" s="97" t="s">
        <v>90</v>
      </c>
      <c r="H8" s="93"/>
      <c r="I8" s="308" t="s">
        <v>46</v>
      </c>
      <c r="J8" s="309"/>
      <c r="K8" s="315"/>
      <c r="L8" s="316"/>
      <c r="P8" s="49"/>
      <c r="Q8" s="49"/>
      <c r="R8" s="49"/>
    </row>
    <row r="9" spans="1:18" ht="39.950000000000003" customHeight="1" thickBot="1" x14ac:dyDescent="0.3">
      <c r="A9" s="74"/>
      <c r="B9" s="75"/>
      <c r="C9" s="75"/>
      <c r="D9" s="75"/>
      <c r="E9" s="87"/>
      <c r="G9" s="87"/>
      <c r="H9" s="87"/>
      <c r="I9" s="89"/>
      <c r="J9" s="89"/>
      <c r="K9" s="90"/>
      <c r="L9" s="91"/>
    </row>
    <row r="10" spans="1:18" ht="24.95" customHeight="1" thickBot="1" x14ac:dyDescent="0.3">
      <c r="A10" s="301" t="s">
        <v>96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3"/>
    </row>
    <row r="11" spans="1:18" ht="18.75" customHeight="1" x14ac:dyDescent="0.25">
      <c r="A11" s="317" t="s">
        <v>92</v>
      </c>
      <c r="B11" s="318"/>
      <c r="C11" s="318"/>
      <c r="D11" s="317" t="s">
        <v>97</v>
      </c>
      <c r="E11" s="318"/>
      <c r="F11" s="318"/>
      <c r="G11" s="317" t="s">
        <v>93</v>
      </c>
      <c r="H11" s="318"/>
      <c r="I11" s="318"/>
      <c r="J11" s="317" t="s">
        <v>89</v>
      </c>
      <c r="K11" s="318"/>
      <c r="L11" s="319"/>
    </row>
    <row r="12" spans="1:18" ht="18.75" x14ac:dyDescent="0.25">
      <c r="A12" s="54"/>
      <c r="B12" s="55"/>
      <c r="C12" s="55"/>
      <c r="D12" s="54"/>
      <c r="E12" s="55"/>
      <c r="F12" s="55"/>
      <c r="G12" s="54"/>
      <c r="H12" s="55"/>
      <c r="I12" s="55"/>
      <c r="J12" s="54"/>
      <c r="K12" s="55"/>
      <c r="L12" s="56"/>
    </row>
    <row r="13" spans="1:18" ht="18.75" customHeight="1" x14ac:dyDescent="0.25">
      <c r="A13" s="299" t="s">
        <v>98</v>
      </c>
      <c r="B13" s="300"/>
      <c r="C13" s="300"/>
      <c r="D13" s="299" t="s">
        <v>99</v>
      </c>
      <c r="E13" s="300"/>
      <c r="F13" s="300"/>
      <c r="G13" s="299" t="s">
        <v>100</v>
      </c>
      <c r="H13" s="300"/>
      <c r="I13" s="300"/>
      <c r="J13" s="299" t="s">
        <v>47</v>
      </c>
      <c r="K13" s="300"/>
      <c r="L13" s="312"/>
    </row>
    <row r="14" spans="1:18" ht="18.75" x14ac:dyDescent="0.25">
      <c r="A14" s="54"/>
      <c r="B14" s="55"/>
      <c r="C14" s="55"/>
      <c r="D14" s="54"/>
      <c r="E14" s="55"/>
      <c r="F14" s="55"/>
      <c r="G14" s="54"/>
      <c r="H14" s="55"/>
      <c r="I14" s="55"/>
      <c r="J14" s="299"/>
      <c r="K14" s="300"/>
      <c r="L14" s="312"/>
    </row>
    <row r="15" spans="1:18" s="106" customFormat="1" ht="18.75" customHeight="1" x14ac:dyDescent="0.25">
      <c r="A15" s="102"/>
      <c r="B15" s="297" t="s">
        <v>48</v>
      </c>
      <c r="C15" s="297"/>
      <c r="D15" s="102"/>
      <c r="E15" s="297" t="s">
        <v>49</v>
      </c>
      <c r="F15" s="297"/>
      <c r="G15" s="102"/>
      <c r="H15" s="297" t="s">
        <v>50</v>
      </c>
      <c r="I15" s="297"/>
      <c r="J15" s="103"/>
      <c r="K15" s="104"/>
      <c r="L15" s="105"/>
    </row>
    <row r="16" spans="1:18" s="106" customFormat="1" ht="18.75" customHeight="1" x14ac:dyDescent="0.25">
      <c r="A16" s="102"/>
      <c r="B16" s="297" t="s">
        <v>51</v>
      </c>
      <c r="C16" s="298"/>
      <c r="D16" s="102"/>
      <c r="E16" s="297" t="s">
        <v>52</v>
      </c>
      <c r="F16" s="297"/>
      <c r="G16" s="102"/>
      <c r="H16" s="297" t="s">
        <v>53</v>
      </c>
      <c r="I16" s="297"/>
      <c r="J16" s="294"/>
      <c r="K16" s="295"/>
      <c r="L16" s="296"/>
    </row>
    <row r="17" spans="1:12" s="106" customFormat="1" ht="18.75" customHeight="1" x14ac:dyDescent="0.25">
      <c r="A17" s="102"/>
      <c r="B17" s="104" t="s">
        <v>54</v>
      </c>
      <c r="C17" s="104"/>
      <c r="D17" s="102"/>
      <c r="E17" s="297"/>
      <c r="F17" s="297"/>
      <c r="G17" s="102"/>
      <c r="H17" s="297" t="s">
        <v>55</v>
      </c>
      <c r="I17" s="297"/>
      <c r="J17" s="320"/>
      <c r="K17" s="321"/>
      <c r="L17" s="322"/>
    </row>
    <row r="18" spans="1:12" s="106" customFormat="1" ht="18.75" customHeight="1" x14ac:dyDescent="0.25">
      <c r="A18" s="102"/>
      <c r="B18" s="104" t="s">
        <v>88</v>
      </c>
      <c r="C18" s="104"/>
      <c r="D18" s="102"/>
      <c r="E18" s="297" t="s">
        <v>56</v>
      </c>
      <c r="F18" s="297"/>
      <c r="G18" s="102"/>
      <c r="H18" s="297" t="s">
        <v>57</v>
      </c>
      <c r="I18" s="297"/>
      <c r="J18" s="320"/>
      <c r="K18" s="321"/>
      <c r="L18" s="322"/>
    </row>
    <row r="19" spans="1:12" s="106" customFormat="1" ht="18.75" customHeight="1" x14ac:dyDescent="0.25">
      <c r="A19" s="102"/>
      <c r="B19" s="104"/>
      <c r="C19" s="104"/>
      <c r="D19" s="103"/>
      <c r="E19" s="297"/>
      <c r="F19" s="297"/>
      <c r="G19" s="103"/>
      <c r="H19" s="104"/>
      <c r="I19" s="104"/>
      <c r="J19" s="294"/>
      <c r="K19" s="295"/>
      <c r="L19" s="296"/>
    </row>
    <row r="20" spans="1:12" s="106" customFormat="1" ht="19.5" customHeight="1" thickBot="1" x14ac:dyDescent="0.3">
      <c r="A20" s="107"/>
      <c r="B20" s="334"/>
      <c r="C20" s="335"/>
      <c r="D20" s="108"/>
      <c r="E20" s="109"/>
      <c r="F20" s="109"/>
      <c r="G20" s="107"/>
      <c r="H20" s="110"/>
      <c r="I20" s="110"/>
      <c r="J20" s="328"/>
      <c r="K20" s="329"/>
      <c r="L20" s="330"/>
    </row>
    <row r="21" spans="1:12" ht="39.950000000000003" customHeight="1" thickBot="1" x14ac:dyDescent="0.3">
      <c r="A21" s="55"/>
      <c r="B21" s="57"/>
      <c r="C21" s="57"/>
      <c r="D21" s="57"/>
      <c r="E21" s="57"/>
      <c r="F21" s="57"/>
      <c r="G21" s="55"/>
      <c r="H21" s="55"/>
      <c r="I21" s="55"/>
      <c r="J21" s="55"/>
      <c r="K21" s="55"/>
      <c r="L21" s="55"/>
    </row>
    <row r="22" spans="1:12" s="94" customFormat="1" ht="24.95" customHeight="1" thickBot="1" x14ac:dyDescent="0.35">
      <c r="A22" s="301" t="s">
        <v>95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3"/>
    </row>
    <row r="23" spans="1:12" ht="37.5" customHeight="1" thickBot="1" x14ac:dyDescent="0.3">
      <c r="A23" s="58" t="s">
        <v>191</v>
      </c>
      <c r="B23" s="59" t="s">
        <v>58</v>
      </c>
      <c r="C23" s="60" t="s">
        <v>59</v>
      </c>
      <c r="D23" s="58" t="s">
        <v>191</v>
      </c>
      <c r="E23" s="59" t="s">
        <v>58</v>
      </c>
      <c r="F23" s="60" t="s">
        <v>59</v>
      </c>
      <c r="G23" s="58" t="s">
        <v>191</v>
      </c>
      <c r="H23" s="59" t="s">
        <v>58</v>
      </c>
      <c r="I23" s="60" t="s">
        <v>59</v>
      </c>
      <c r="J23" s="58" t="s">
        <v>191</v>
      </c>
      <c r="K23" s="59" t="s">
        <v>58</v>
      </c>
      <c r="L23" s="60" t="s">
        <v>59</v>
      </c>
    </row>
    <row r="24" spans="1:12" ht="20.100000000000001" customHeight="1" x14ac:dyDescent="0.3">
      <c r="A24" s="331" t="s">
        <v>160</v>
      </c>
      <c r="B24" s="332"/>
      <c r="C24" s="333"/>
      <c r="D24" s="331" t="s">
        <v>160</v>
      </c>
      <c r="E24" s="332"/>
      <c r="F24" s="333"/>
      <c r="G24" s="331" t="s">
        <v>203</v>
      </c>
      <c r="H24" s="332"/>
      <c r="I24" s="333"/>
      <c r="J24" s="331" t="s">
        <v>204</v>
      </c>
      <c r="K24" s="332"/>
      <c r="L24" s="333"/>
    </row>
    <row r="25" spans="1:12" ht="20.100000000000001" customHeight="1" x14ac:dyDescent="0.3">
      <c r="A25" s="62" t="s">
        <v>103</v>
      </c>
      <c r="B25" s="65" t="s">
        <v>60</v>
      </c>
      <c r="C25" s="78">
        <v>1</v>
      </c>
      <c r="D25" s="69" t="s">
        <v>130</v>
      </c>
      <c r="E25" s="85" t="s">
        <v>170</v>
      </c>
      <c r="F25" s="78">
        <v>1</v>
      </c>
      <c r="G25" s="62" t="s">
        <v>138</v>
      </c>
      <c r="H25" s="65" t="s">
        <v>60</v>
      </c>
      <c r="I25" s="78">
        <v>1</v>
      </c>
      <c r="J25" s="62" t="s">
        <v>205</v>
      </c>
      <c r="K25" s="65"/>
      <c r="L25" s="78"/>
    </row>
    <row r="26" spans="1:12" ht="20.100000000000001" customHeight="1" x14ac:dyDescent="0.3">
      <c r="A26" s="62" t="s">
        <v>104</v>
      </c>
      <c r="B26" s="65" t="s">
        <v>63</v>
      </c>
      <c r="C26" s="78">
        <v>1</v>
      </c>
      <c r="D26" s="62" t="s">
        <v>129</v>
      </c>
      <c r="E26" s="63" t="s">
        <v>171</v>
      </c>
      <c r="F26" s="78">
        <v>1</v>
      </c>
      <c r="G26" s="62" t="s">
        <v>139</v>
      </c>
      <c r="H26" s="61" t="s">
        <v>63</v>
      </c>
      <c r="I26" s="78">
        <v>1</v>
      </c>
      <c r="J26" s="62" t="s">
        <v>206</v>
      </c>
      <c r="K26" s="61"/>
      <c r="L26" s="78"/>
    </row>
    <row r="27" spans="1:12" ht="20.100000000000001" customHeight="1" x14ac:dyDescent="0.3">
      <c r="A27" s="62" t="s">
        <v>105</v>
      </c>
      <c r="B27" s="64" t="s">
        <v>65</v>
      </c>
      <c r="C27" s="78">
        <v>1</v>
      </c>
      <c r="D27" s="69" t="s">
        <v>131</v>
      </c>
      <c r="E27" s="61" t="s">
        <v>75</v>
      </c>
      <c r="F27" s="78">
        <v>1</v>
      </c>
      <c r="G27" s="62" t="s">
        <v>140</v>
      </c>
      <c r="H27" s="61" t="s">
        <v>65</v>
      </c>
      <c r="I27" s="78">
        <v>1</v>
      </c>
      <c r="J27" s="62" t="s">
        <v>207</v>
      </c>
      <c r="K27" s="61"/>
      <c r="L27" s="78"/>
    </row>
    <row r="28" spans="1:12" ht="20.100000000000001" customHeight="1" x14ac:dyDescent="0.3">
      <c r="A28" s="62" t="s">
        <v>106</v>
      </c>
      <c r="B28" s="64" t="s">
        <v>67</v>
      </c>
      <c r="C28" s="78">
        <v>1</v>
      </c>
      <c r="D28" s="62" t="s">
        <v>132</v>
      </c>
      <c r="E28" s="63" t="s">
        <v>72</v>
      </c>
      <c r="F28" s="78">
        <v>1</v>
      </c>
      <c r="G28" s="62" t="s">
        <v>141</v>
      </c>
      <c r="H28" s="61" t="s">
        <v>67</v>
      </c>
      <c r="I28" s="78">
        <v>1</v>
      </c>
      <c r="J28" s="62" t="s">
        <v>208</v>
      </c>
      <c r="K28" s="61"/>
      <c r="L28" s="78"/>
    </row>
    <row r="29" spans="1:12" ht="20.100000000000001" customHeight="1" x14ac:dyDescent="0.3">
      <c r="A29" s="62" t="s">
        <v>107</v>
      </c>
      <c r="B29" s="64" t="s">
        <v>69</v>
      </c>
      <c r="C29" s="78">
        <v>1</v>
      </c>
      <c r="D29" s="69" t="s">
        <v>133</v>
      </c>
      <c r="E29" s="61" t="s">
        <v>74</v>
      </c>
      <c r="F29" s="78">
        <v>1</v>
      </c>
      <c r="G29" s="62" t="s">
        <v>142</v>
      </c>
      <c r="H29" s="61" t="s">
        <v>69</v>
      </c>
      <c r="I29" s="78">
        <v>1</v>
      </c>
      <c r="J29" s="62" t="s">
        <v>210</v>
      </c>
      <c r="K29" s="61"/>
      <c r="L29" s="78"/>
    </row>
    <row r="30" spans="1:12" ht="20.100000000000001" customHeight="1" x14ac:dyDescent="0.3">
      <c r="A30" s="62" t="s">
        <v>108</v>
      </c>
      <c r="B30" s="64" t="s">
        <v>71</v>
      </c>
      <c r="C30" s="78">
        <v>1</v>
      </c>
      <c r="D30" s="62" t="s">
        <v>134</v>
      </c>
      <c r="E30" s="61" t="s">
        <v>172</v>
      </c>
      <c r="F30" s="78">
        <v>1</v>
      </c>
      <c r="G30" s="62" t="s">
        <v>143</v>
      </c>
      <c r="H30" s="61" t="s">
        <v>71</v>
      </c>
      <c r="I30" s="78">
        <v>1</v>
      </c>
      <c r="J30" s="62" t="s">
        <v>209</v>
      </c>
      <c r="K30" s="61"/>
      <c r="L30" s="78"/>
    </row>
    <row r="31" spans="1:12" ht="20.100000000000001" customHeight="1" x14ac:dyDescent="0.3">
      <c r="A31" s="62" t="s">
        <v>109</v>
      </c>
      <c r="B31" s="65" t="s">
        <v>73</v>
      </c>
      <c r="C31" s="78">
        <v>1</v>
      </c>
      <c r="D31" s="69" t="s">
        <v>135</v>
      </c>
      <c r="E31" s="61" t="s">
        <v>79</v>
      </c>
      <c r="F31" s="78">
        <v>1</v>
      </c>
      <c r="G31" s="62" t="s">
        <v>144</v>
      </c>
      <c r="H31" s="65" t="s">
        <v>62</v>
      </c>
      <c r="I31" s="78">
        <v>1</v>
      </c>
      <c r="J31" s="62" t="s">
        <v>211</v>
      </c>
      <c r="K31" s="65"/>
      <c r="L31" s="78"/>
    </row>
    <row r="32" spans="1:12" ht="20.100000000000001" customHeight="1" x14ac:dyDescent="0.3">
      <c r="A32" s="62" t="s">
        <v>110</v>
      </c>
      <c r="B32" s="64" t="s">
        <v>162</v>
      </c>
      <c r="C32" s="78">
        <v>1</v>
      </c>
      <c r="D32" s="62" t="s">
        <v>136</v>
      </c>
      <c r="E32" s="61" t="s">
        <v>91</v>
      </c>
      <c r="F32" s="78">
        <v>1</v>
      </c>
      <c r="G32" s="62" t="s">
        <v>145</v>
      </c>
      <c r="H32" s="61" t="s">
        <v>64</v>
      </c>
      <c r="I32" s="78">
        <v>1</v>
      </c>
      <c r="J32" s="62" t="s">
        <v>212</v>
      </c>
      <c r="K32" s="61"/>
      <c r="L32" s="78"/>
    </row>
    <row r="33" spans="1:12" ht="20.100000000000001" customHeight="1" x14ac:dyDescent="0.3">
      <c r="A33" s="62" t="s">
        <v>111</v>
      </c>
      <c r="B33" s="64" t="s">
        <v>163</v>
      </c>
      <c r="C33" s="78">
        <v>1</v>
      </c>
      <c r="D33" s="69" t="s">
        <v>137</v>
      </c>
      <c r="E33" s="64" t="s">
        <v>81</v>
      </c>
      <c r="F33" s="78">
        <v>1</v>
      </c>
      <c r="G33" s="62" t="s">
        <v>146</v>
      </c>
      <c r="H33" s="61" t="s">
        <v>66</v>
      </c>
      <c r="I33" s="78">
        <v>1</v>
      </c>
      <c r="J33" s="62" t="s">
        <v>213</v>
      </c>
      <c r="K33" s="61"/>
      <c r="L33" s="78"/>
    </row>
    <row r="34" spans="1:12" ht="20.100000000000001" customHeight="1" x14ac:dyDescent="0.3">
      <c r="A34" s="62" t="s">
        <v>112</v>
      </c>
      <c r="B34" s="64" t="s">
        <v>164</v>
      </c>
      <c r="C34" s="78">
        <v>1</v>
      </c>
      <c r="D34" s="62">
        <v>136</v>
      </c>
      <c r="E34" s="64" t="s">
        <v>197</v>
      </c>
      <c r="F34" s="78">
        <v>1</v>
      </c>
      <c r="G34" s="62" t="s">
        <v>147</v>
      </c>
      <c r="H34" s="61" t="s">
        <v>68</v>
      </c>
      <c r="I34" s="78">
        <v>1</v>
      </c>
      <c r="J34" s="62" t="s">
        <v>214</v>
      </c>
      <c r="K34" s="61"/>
      <c r="L34" s="78"/>
    </row>
    <row r="35" spans="1:12" ht="20.100000000000001" customHeight="1" x14ac:dyDescent="0.3">
      <c r="A35" s="62" t="s">
        <v>113</v>
      </c>
      <c r="B35" s="65" t="s">
        <v>165</v>
      </c>
      <c r="C35" s="78">
        <v>1</v>
      </c>
      <c r="D35" s="62"/>
      <c r="E35" s="64"/>
      <c r="F35" s="78"/>
      <c r="G35" s="62" t="s">
        <v>148</v>
      </c>
      <c r="H35" s="61" t="s">
        <v>70</v>
      </c>
      <c r="I35" s="78">
        <v>1</v>
      </c>
      <c r="J35" s="62"/>
      <c r="K35" s="61"/>
      <c r="L35" s="78"/>
    </row>
    <row r="36" spans="1:12" ht="20.100000000000001" customHeight="1" x14ac:dyDescent="0.3">
      <c r="A36" s="62" t="s">
        <v>114</v>
      </c>
      <c r="B36" s="64" t="s">
        <v>78</v>
      </c>
      <c r="C36" s="78">
        <v>1</v>
      </c>
      <c r="D36" s="62"/>
      <c r="E36" s="64"/>
      <c r="F36" s="78"/>
      <c r="G36" s="62" t="s">
        <v>149</v>
      </c>
      <c r="H36" s="61" t="s">
        <v>72</v>
      </c>
      <c r="I36" s="78">
        <v>1</v>
      </c>
      <c r="J36" s="62"/>
      <c r="K36" s="61"/>
      <c r="L36" s="78"/>
    </row>
    <row r="37" spans="1:12" ht="20.100000000000001" customHeight="1" x14ac:dyDescent="0.3">
      <c r="A37" s="62" t="s">
        <v>115</v>
      </c>
      <c r="B37" s="65" t="s">
        <v>70</v>
      </c>
      <c r="C37" s="78">
        <v>1</v>
      </c>
      <c r="D37" s="62"/>
      <c r="E37" s="64"/>
      <c r="F37" s="78"/>
      <c r="G37" s="62" t="s">
        <v>150</v>
      </c>
      <c r="H37" s="64" t="s">
        <v>74</v>
      </c>
      <c r="I37" s="78">
        <v>1</v>
      </c>
      <c r="J37" s="62"/>
      <c r="K37" s="64"/>
      <c r="L37" s="78"/>
    </row>
    <row r="38" spans="1:12" ht="20.100000000000001" customHeight="1" x14ac:dyDescent="0.3">
      <c r="A38" s="62" t="s">
        <v>116</v>
      </c>
      <c r="B38" s="64" t="s">
        <v>80</v>
      </c>
      <c r="C38" s="78">
        <v>1</v>
      </c>
      <c r="D38" s="62"/>
      <c r="E38" s="64"/>
      <c r="F38" s="78"/>
      <c r="G38" s="62" t="s">
        <v>151</v>
      </c>
      <c r="H38" s="64" t="s">
        <v>76</v>
      </c>
      <c r="I38" s="78">
        <v>1</v>
      </c>
      <c r="J38" s="62"/>
      <c r="K38" s="64"/>
      <c r="L38" s="78"/>
    </row>
    <row r="39" spans="1:12" ht="20.100000000000001" customHeight="1" x14ac:dyDescent="0.3">
      <c r="A39" s="62" t="s">
        <v>117</v>
      </c>
      <c r="B39" s="64" t="s">
        <v>82</v>
      </c>
      <c r="C39" s="78">
        <v>1</v>
      </c>
      <c r="D39" s="62"/>
      <c r="E39" s="64"/>
      <c r="F39" s="78"/>
      <c r="G39" s="62" t="s">
        <v>152</v>
      </c>
      <c r="H39" s="64" t="s">
        <v>173</v>
      </c>
      <c r="I39" s="78">
        <v>1</v>
      </c>
      <c r="J39" s="62"/>
      <c r="K39" s="64"/>
      <c r="L39" s="78"/>
    </row>
    <row r="40" spans="1:12" ht="20.100000000000001" customHeight="1" x14ac:dyDescent="0.3">
      <c r="A40" s="62" t="s">
        <v>118</v>
      </c>
      <c r="B40" s="61" t="s">
        <v>83</v>
      </c>
      <c r="C40" s="78">
        <v>1</v>
      </c>
      <c r="D40" s="62"/>
      <c r="E40" s="64"/>
      <c r="F40" s="78"/>
      <c r="G40" s="62" t="s">
        <v>153</v>
      </c>
      <c r="H40" s="65" t="s">
        <v>61</v>
      </c>
      <c r="I40" s="78">
        <v>1</v>
      </c>
      <c r="J40" s="62"/>
      <c r="K40" s="65"/>
      <c r="L40" s="78"/>
    </row>
    <row r="41" spans="1:12" ht="20.100000000000001" customHeight="1" x14ac:dyDescent="0.3">
      <c r="A41" s="62" t="s">
        <v>119</v>
      </c>
      <c r="B41" s="68" t="s">
        <v>84</v>
      </c>
      <c r="C41" s="78">
        <v>1</v>
      </c>
      <c r="D41" s="62"/>
      <c r="E41" s="64"/>
      <c r="F41" s="78"/>
      <c r="G41" s="62" t="s">
        <v>154</v>
      </c>
      <c r="H41" s="64" t="s">
        <v>77</v>
      </c>
      <c r="I41" s="78">
        <v>1</v>
      </c>
      <c r="J41" s="62"/>
      <c r="K41" s="64"/>
      <c r="L41" s="78"/>
    </row>
    <row r="42" spans="1:12" ht="20.100000000000001" customHeight="1" x14ac:dyDescent="0.3">
      <c r="A42" s="62" t="s">
        <v>120</v>
      </c>
      <c r="B42" s="63" t="s">
        <v>161</v>
      </c>
      <c r="C42" s="78">
        <v>1</v>
      </c>
      <c r="D42" s="62"/>
      <c r="E42" s="64"/>
      <c r="F42" s="78"/>
      <c r="G42" s="62" t="s">
        <v>155</v>
      </c>
      <c r="H42" s="64" t="s">
        <v>174</v>
      </c>
      <c r="I42" s="78">
        <v>1</v>
      </c>
      <c r="J42" s="62"/>
      <c r="K42" s="64"/>
      <c r="L42" s="78"/>
    </row>
    <row r="43" spans="1:12" ht="20.100000000000001" customHeight="1" x14ac:dyDescent="0.3">
      <c r="A43" s="62" t="s">
        <v>121</v>
      </c>
      <c r="B43" s="61" t="s">
        <v>85</v>
      </c>
      <c r="C43" s="78">
        <v>1</v>
      </c>
      <c r="D43" s="62"/>
      <c r="E43" s="64"/>
      <c r="F43" s="78"/>
      <c r="G43" s="62" t="s">
        <v>156</v>
      </c>
      <c r="H43" s="61" t="s">
        <v>175</v>
      </c>
      <c r="I43" s="78">
        <v>1</v>
      </c>
      <c r="J43" s="62"/>
      <c r="K43" s="61"/>
      <c r="L43" s="78"/>
    </row>
    <row r="44" spans="1:12" ht="20.100000000000001" customHeight="1" x14ac:dyDescent="0.3">
      <c r="A44" s="62" t="s">
        <v>122</v>
      </c>
      <c r="B44" s="66" t="s">
        <v>86</v>
      </c>
      <c r="C44" s="78">
        <v>1</v>
      </c>
      <c r="D44" s="62"/>
      <c r="E44" s="64"/>
      <c r="F44" s="78"/>
      <c r="G44" s="62" t="s">
        <v>157</v>
      </c>
      <c r="H44" s="68" t="s">
        <v>176</v>
      </c>
      <c r="I44" s="78">
        <v>1</v>
      </c>
      <c r="J44" s="62"/>
      <c r="K44" s="68"/>
      <c r="L44" s="78"/>
    </row>
    <row r="45" spans="1:12" ht="20.100000000000001" customHeight="1" x14ac:dyDescent="0.3">
      <c r="A45" s="62" t="s">
        <v>123</v>
      </c>
      <c r="B45" s="66" t="s">
        <v>87</v>
      </c>
      <c r="C45" s="78">
        <v>1</v>
      </c>
      <c r="D45" s="62"/>
      <c r="E45" s="64"/>
      <c r="F45" s="78"/>
      <c r="G45" s="62" t="s">
        <v>158</v>
      </c>
      <c r="H45" s="66" t="s">
        <v>177</v>
      </c>
      <c r="I45" s="78">
        <v>1</v>
      </c>
      <c r="J45" s="62"/>
      <c r="K45" s="66"/>
      <c r="L45" s="78"/>
    </row>
    <row r="46" spans="1:12" ht="20.100000000000001" customHeight="1" x14ac:dyDescent="0.3">
      <c r="A46" s="62" t="s">
        <v>124</v>
      </c>
      <c r="B46" s="66" t="s">
        <v>61</v>
      </c>
      <c r="C46" s="78">
        <v>1</v>
      </c>
      <c r="D46" s="69"/>
      <c r="E46" s="67"/>
      <c r="F46" s="78"/>
      <c r="G46" s="62" t="s">
        <v>159</v>
      </c>
      <c r="H46" s="61" t="s">
        <v>178</v>
      </c>
      <c r="I46" s="78">
        <v>1</v>
      </c>
      <c r="J46" s="62"/>
      <c r="K46" s="61"/>
      <c r="L46" s="78"/>
    </row>
    <row r="47" spans="1:12" ht="20.100000000000001" customHeight="1" x14ac:dyDescent="0.3">
      <c r="A47" s="62" t="s">
        <v>125</v>
      </c>
      <c r="B47" s="66" t="s">
        <v>166</v>
      </c>
      <c r="C47" s="78">
        <v>1</v>
      </c>
      <c r="D47" s="69"/>
      <c r="E47" s="67"/>
      <c r="F47" s="78"/>
      <c r="G47" s="62"/>
      <c r="H47" s="64"/>
      <c r="I47" s="78"/>
      <c r="J47" s="62"/>
      <c r="K47" s="64"/>
      <c r="L47" s="78"/>
    </row>
    <row r="48" spans="1:12" ht="20.100000000000001" customHeight="1" x14ac:dyDescent="0.3">
      <c r="A48" s="62" t="s">
        <v>126</v>
      </c>
      <c r="B48" s="66" t="s">
        <v>167</v>
      </c>
      <c r="C48" s="78">
        <v>1</v>
      </c>
      <c r="D48" s="69"/>
      <c r="E48" s="67"/>
      <c r="F48" s="78"/>
      <c r="G48" s="62"/>
      <c r="H48" s="64"/>
      <c r="I48" s="78"/>
      <c r="J48" s="62"/>
      <c r="K48" s="64"/>
      <c r="L48" s="78"/>
    </row>
    <row r="49" spans="1:12" ht="20.100000000000001" customHeight="1" x14ac:dyDescent="0.3">
      <c r="A49" s="62" t="s">
        <v>127</v>
      </c>
      <c r="B49" s="66" t="s">
        <v>168</v>
      </c>
      <c r="C49" s="78">
        <v>1</v>
      </c>
      <c r="D49" s="69"/>
      <c r="E49" s="67"/>
      <c r="F49" s="78"/>
      <c r="G49" s="83"/>
      <c r="H49" s="84"/>
      <c r="I49" s="78"/>
      <c r="J49" s="83"/>
      <c r="K49" s="84"/>
      <c r="L49" s="78"/>
    </row>
    <row r="50" spans="1:12" ht="20.100000000000001" customHeight="1" thickBot="1" x14ac:dyDescent="0.35">
      <c r="A50" s="62" t="s">
        <v>128</v>
      </c>
      <c r="B50" s="81" t="s">
        <v>169</v>
      </c>
      <c r="C50" s="79">
        <v>1</v>
      </c>
      <c r="D50" s="80"/>
      <c r="E50" s="82"/>
      <c r="F50" s="79"/>
      <c r="G50" s="70"/>
      <c r="H50" s="71"/>
      <c r="I50" s="79"/>
      <c r="J50" s="70"/>
      <c r="K50" s="71"/>
      <c r="L50" s="79"/>
    </row>
    <row r="51" spans="1:12" ht="39.950000000000003" customHeight="1" thickBot="1" x14ac:dyDescent="0.3">
      <c r="A51" s="76"/>
      <c r="B51" s="57"/>
      <c r="C51" s="57"/>
      <c r="D51" s="57"/>
      <c r="E51" s="57"/>
      <c r="F51" s="57"/>
      <c r="G51" s="76"/>
      <c r="H51" s="76"/>
      <c r="I51" s="76"/>
      <c r="J51" s="76"/>
      <c r="K51" s="76"/>
      <c r="L51" s="76"/>
    </row>
    <row r="52" spans="1:12" ht="24.95" customHeight="1" thickBot="1" x14ac:dyDescent="0.35">
      <c r="A52" s="323" t="s">
        <v>101</v>
      </c>
      <c r="B52" s="324"/>
      <c r="C52" s="324"/>
      <c r="D52" s="325" t="s">
        <v>102</v>
      </c>
      <c r="E52" s="326"/>
      <c r="F52" s="327"/>
      <c r="G52" s="325" t="s">
        <v>192</v>
      </c>
      <c r="H52" s="326"/>
      <c r="I52" s="327"/>
      <c r="J52" s="116"/>
      <c r="K52" s="113" t="s">
        <v>179</v>
      </c>
      <c r="L52" s="117"/>
    </row>
    <row r="53" spans="1:12" ht="20.100000000000001" customHeight="1" x14ac:dyDescent="0.3">
      <c r="A53" s="339" t="s">
        <v>186</v>
      </c>
      <c r="B53" s="340"/>
      <c r="C53" s="340"/>
      <c r="D53" s="288">
        <f>COUNTIF($C$25:$L$50,"1")</f>
        <v>58</v>
      </c>
      <c r="E53" s="289"/>
      <c r="F53" s="290"/>
      <c r="G53" s="291">
        <v>1</v>
      </c>
      <c r="H53" s="292"/>
      <c r="I53" s="293"/>
      <c r="J53" s="118"/>
      <c r="K53" s="126">
        <f>D53*G53</f>
        <v>58</v>
      </c>
      <c r="L53" s="119"/>
    </row>
    <row r="54" spans="1:12" ht="20.100000000000001" customHeight="1" x14ac:dyDescent="0.3">
      <c r="A54" s="286" t="s">
        <v>187</v>
      </c>
      <c r="B54" s="287"/>
      <c r="C54" s="287"/>
      <c r="D54" s="288">
        <f>COUNTIF($C$25:$L$50,"2")</f>
        <v>0</v>
      </c>
      <c r="E54" s="289"/>
      <c r="F54" s="290"/>
      <c r="G54" s="291">
        <v>0.6</v>
      </c>
      <c r="H54" s="292"/>
      <c r="I54" s="293"/>
      <c r="J54" s="120"/>
      <c r="K54" s="127">
        <f>D54*G54</f>
        <v>0</v>
      </c>
      <c r="L54" s="121"/>
    </row>
    <row r="55" spans="1:12" ht="20.100000000000001" customHeight="1" x14ac:dyDescent="0.3">
      <c r="A55" s="286" t="s">
        <v>188</v>
      </c>
      <c r="B55" s="287"/>
      <c r="C55" s="287"/>
      <c r="D55" s="288">
        <f>COUNTIF($C$25:$L$50,"3")</f>
        <v>0</v>
      </c>
      <c r="E55" s="289"/>
      <c r="F55" s="290"/>
      <c r="G55" s="291">
        <v>0.2</v>
      </c>
      <c r="H55" s="292"/>
      <c r="I55" s="293"/>
      <c r="J55" s="120"/>
      <c r="K55" s="127">
        <f>D55*G55</f>
        <v>0</v>
      </c>
      <c r="L55" s="121"/>
    </row>
    <row r="56" spans="1:12" ht="20.100000000000001" customHeight="1" thickBot="1" x14ac:dyDescent="0.35">
      <c r="A56" s="344" t="s">
        <v>180</v>
      </c>
      <c r="B56" s="345"/>
      <c r="C56" s="345"/>
      <c r="D56" s="341">
        <f>COUNTA(C25:C50,F25:F50,I25:I50)</f>
        <v>58</v>
      </c>
      <c r="E56" s="342"/>
      <c r="F56" s="343"/>
      <c r="G56" s="346"/>
      <c r="H56" s="347"/>
      <c r="I56" s="348"/>
      <c r="J56" s="122"/>
      <c r="K56" s="128">
        <f>SUM(K53:L55)</f>
        <v>58</v>
      </c>
      <c r="L56" s="123"/>
    </row>
    <row r="57" spans="1:12" ht="20.100000000000001" customHeight="1" thickBot="1" x14ac:dyDescent="0.35">
      <c r="A57" s="72" t="s">
        <v>184</v>
      </c>
      <c r="B57" s="73"/>
      <c r="C57" s="73"/>
      <c r="D57" s="352" t="s">
        <v>189</v>
      </c>
      <c r="E57" s="352"/>
      <c r="F57" s="352"/>
      <c r="G57" s="352"/>
      <c r="H57" s="352"/>
      <c r="I57" s="352"/>
      <c r="J57" s="124"/>
      <c r="K57" s="114">
        <f>D56/(D56*G53)</f>
        <v>1</v>
      </c>
      <c r="L57" s="125"/>
    </row>
    <row r="58" spans="1:12" ht="20.100000000000001" customHeight="1" thickBot="1" x14ac:dyDescent="0.35">
      <c r="A58" s="349" t="s">
        <v>17</v>
      </c>
      <c r="B58" s="350"/>
      <c r="C58" s="350"/>
      <c r="D58" s="351" t="s">
        <v>190</v>
      </c>
      <c r="E58" s="351"/>
      <c r="F58" s="351"/>
      <c r="G58" s="351"/>
      <c r="H58" s="351"/>
      <c r="I58" s="351"/>
      <c r="J58" s="129"/>
      <c r="K58" s="130">
        <f>K56/D56</f>
        <v>1</v>
      </c>
      <c r="L58" s="131"/>
    </row>
    <row r="59" spans="1:12" ht="20.25" customHeight="1" x14ac:dyDescent="0.25"/>
    <row r="60" spans="1:12" ht="15.75" thickBot="1" x14ac:dyDescent="0.3"/>
    <row r="61" spans="1:12" ht="24" customHeight="1" thickBot="1" x14ac:dyDescent="0.3">
      <c r="A61" s="336" t="s">
        <v>27</v>
      </c>
      <c r="B61" s="337"/>
      <c r="C61" s="337"/>
      <c r="D61" s="337"/>
      <c r="E61" s="337"/>
      <c r="F61" s="337"/>
      <c r="G61" s="337"/>
      <c r="H61" s="337"/>
      <c r="I61" s="337"/>
      <c r="J61" s="338"/>
    </row>
    <row r="62" spans="1:12" ht="24.95" customHeight="1" thickBot="1" x14ac:dyDescent="0.3">
      <c r="A62" s="364" t="s">
        <v>24</v>
      </c>
      <c r="B62" s="365"/>
      <c r="C62" s="366"/>
      <c r="D62" s="358" t="s">
        <v>11</v>
      </c>
      <c r="E62" s="359"/>
      <c r="F62" s="359"/>
      <c r="G62" s="360"/>
      <c r="H62" s="367" t="s">
        <v>25</v>
      </c>
      <c r="I62" s="368"/>
      <c r="J62" s="22" t="s">
        <v>26</v>
      </c>
    </row>
    <row r="63" spans="1:12" ht="24.95" customHeight="1" x14ac:dyDescent="0.25">
      <c r="A63" s="361" t="s">
        <v>30</v>
      </c>
      <c r="B63" s="362"/>
      <c r="C63" s="363"/>
      <c r="D63" s="361"/>
      <c r="E63" s="362"/>
      <c r="F63" s="362"/>
      <c r="G63" s="363"/>
      <c r="H63" s="369"/>
      <c r="I63" s="370"/>
      <c r="J63" s="148"/>
    </row>
    <row r="64" spans="1:12" ht="24.95" customHeight="1" thickBot="1" x14ac:dyDescent="0.3">
      <c r="A64" s="353" t="s">
        <v>31</v>
      </c>
      <c r="B64" s="354"/>
      <c r="C64" s="355"/>
      <c r="D64" s="353"/>
      <c r="E64" s="354"/>
      <c r="F64" s="354"/>
      <c r="G64" s="355"/>
      <c r="H64" s="356"/>
      <c r="I64" s="357"/>
      <c r="J64" s="149"/>
    </row>
  </sheetData>
  <dataConsolidate/>
  <mergeCells count="67">
    <mergeCell ref="A64:C64"/>
    <mergeCell ref="H64:I64"/>
    <mergeCell ref="D62:G62"/>
    <mergeCell ref="D63:G63"/>
    <mergeCell ref="D64:G64"/>
    <mergeCell ref="A62:C62"/>
    <mergeCell ref="H62:I62"/>
    <mergeCell ref="A63:C63"/>
    <mergeCell ref="H63:I63"/>
    <mergeCell ref="H18:I18"/>
    <mergeCell ref="J19:L19"/>
    <mergeCell ref="E16:F17"/>
    <mergeCell ref="A61:J61"/>
    <mergeCell ref="A53:C53"/>
    <mergeCell ref="D56:F56"/>
    <mergeCell ref="G53:I53"/>
    <mergeCell ref="D53:F53"/>
    <mergeCell ref="A56:C56"/>
    <mergeCell ref="G56:I56"/>
    <mergeCell ref="A58:C58"/>
    <mergeCell ref="D58:I58"/>
    <mergeCell ref="D57:I57"/>
    <mergeCell ref="A55:C55"/>
    <mergeCell ref="D55:F55"/>
    <mergeCell ref="G55:I55"/>
    <mergeCell ref="A52:C52"/>
    <mergeCell ref="D52:F52"/>
    <mergeCell ref="G52:I52"/>
    <mergeCell ref="J20:L20"/>
    <mergeCell ref="A24:C24"/>
    <mergeCell ref="D24:F24"/>
    <mergeCell ref="B20:C20"/>
    <mergeCell ref="A22:L22"/>
    <mergeCell ref="G24:I24"/>
    <mergeCell ref="J24:L24"/>
    <mergeCell ref="H16:I16"/>
    <mergeCell ref="H17:I17"/>
    <mergeCell ref="A4:L4"/>
    <mergeCell ref="J13:L14"/>
    <mergeCell ref="K5:L5"/>
    <mergeCell ref="A13:C13"/>
    <mergeCell ref="D13:F13"/>
    <mergeCell ref="K8:L8"/>
    <mergeCell ref="A11:C11"/>
    <mergeCell ref="D11:F11"/>
    <mergeCell ref="G11:I11"/>
    <mergeCell ref="J11:L11"/>
    <mergeCell ref="K7:L7"/>
    <mergeCell ref="H15:I15"/>
    <mergeCell ref="J17:L18"/>
    <mergeCell ref="E18:F19"/>
    <mergeCell ref="A3:L3"/>
    <mergeCell ref="A2:J2"/>
    <mergeCell ref="A54:C54"/>
    <mergeCell ref="D54:F54"/>
    <mergeCell ref="G54:I54"/>
    <mergeCell ref="J16:L16"/>
    <mergeCell ref="E15:F15"/>
    <mergeCell ref="B16:C16"/>
    <mergeCell ref="G13:I13"/>
    <mergeCell ref="B15:C15"/>
    <mergeCell ref="A10:L10"/>
    <mergeCell ref="I5:J5"/>
    <mergeCell ref="I6:J6"/>
    <mergeCell ref="I7:J7"/>
    <mergeCell ref="I8:J8"/>
    <mergeCell ref="K6:L6"/>
  </mergeCells>
  <conditionalFormatting sqref="C25:C50">
    <cfRule type="cellIs" dxfId="19" priority="44" operator="equal">
      <formula>3</formula>
    </cfRule>
    <cfRule type="cellIs" dxfId="18" priority="45" operator="equal">
      <formula>2</formula>
    </cfRule>
    <cfRule type="cellIs" dxfId="17" priority="46" operator="equal">
      <formula>1</formula>
    </cfRule>
    <cfRule type="notContainsBlanks" dxfId="16" priority="47">
      <formula>LEN(TRIM(C25))&gt;0</formula>
    </cfRule>
  </conditionalFormatting>
  <conditionalFormatting sqref="I25:I50">
    <cfRule type="cellIs" dxfId="15" priority="9" operator="equal">
      <formula>3</formula>
    </cfRule>
    <cfRule type="cellIs" dxfId="14" priority="10" operator="equal">
      <formula>2</formula>
    </cfRule>
    <cfRule type="cellIs" dxfId="13" priority="11" operator="equal">
      <formula>1</formula>
    </cfRule>
    <cfRule type="notContainsBlanks" dxfId="12" priority="12">
      <formula>LEN(TRIM(I25))&gt;0</formula>
    </cfRule>
  </conditionalFormatting>
  <conditionalFormatting sqref="F25:F50">
    <cfRule type="cellIs" dxfId="11" priority="13" operator="equal">
      <formula>3</formula>
    </cfRule>
    <cfRule type="cellIs" dxfId="10" priority="14" operator="equal">
      <formula>2</formula>
    </cfRule>
    <cfRule type="cellIs" dxfId="9" priority="15" operator="equal">
      <formula>1</formula>
    </cfRule>
    <cfRule type="notContainsBlanks" dxfId="8" priority="16">
      <formula>LEN(TRIM(F25))&gt;0</formula>
    </cfRule>
  </conditionalFormatting>
  <conditionalFormatting sqref="L25:L50">
    <cfRule type="cellIs" dxfId="7" priority="1" operator="equal">
      <formula>3</formula>
    </cfRule>
    <cfRule type="cellIs" dxfId="6" priority="2" operator="equal">
      <formula>2</formula>
    </cfRule>
    <cfRule type="cellIs" dxfId="5" priority="3" operator="equal">
      <formula>1</formula>
    </cfRule>
    <cfRule type="notContainsBlanks" dxfId="4" priority="4">
      <formula>LEN(TRIM(L25))&gt;0</formula>
    </cfRule>
  </conditionalFormatting>
  <dataValidations count="1">
    <dataValidation type="list" allowBlank="1" showInputMessage="1" showErrorMessage="1" sqref="C25:C50 F25:F50 L25:L50 I25:I50">
      <formula1>$B$5:$B$8</formula1>
    </dataValidation>
  </dataValidations>
  <printOptions horizontalCentered="1"/>
  <pageMargins left="0.82677165354330717" right="0.82677165354330717" top="1.1417322834645669" bottom="0.74803149606299213" header="0.31496062992125984" footer="0.31496062992125984"/>
  <pageSetup paperSize="9" scale="34" orientation="portrait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R77"/>
  <sheetViews>
    <sheetView showGridLines="0" zoomScaleNormal="100" workbookViewId="0">
      <selection activeCell="C38" sqref="C38"/>
    </sheetView>
  </sheetViews>
  <sheetFormatPr defaultColWidth="9.140625" defaultRowHeight="0" customHeight="1" zeroHeight="1" x14ac:dyDescent="0.25"/>
  <cols>
    <col min="1" max="1" width="6.28515625" style="19" customWidth="1"/>
    <col min="2" max="2" width="7.85546875" style="19" customWidth="1"/>
    <col min="3" max="3" width="62.85546875" style="19" customWidth="1"/>
    <col min="4" max="4" width="31.7109375" style="19" customWidth="1"/>
    <col min="5" max="5" width="23.5703125" style="19" customWidth="1"/>
    <col min="6" max="6" width="17.42578125" style="19" customWidth="1"/>
    <col min="7" max="7" width="23.85546875" style="19" customWidth="1"/>
    <col min="8" max="8" width="32.85546875" style="19" bestFit="1" customWidth="1"/>
    <col min="9" max="10" width="12.7109375" style="19" customWidth="1"/>
    <col min="11" max="11" width="7.7109375" style="19" customWidth="1"/>
    <col min="12" max="12" width="12.7109375" style="19" customWidth="1"/>
    <col min="13" max="13" width="8" style="19" customWidth="1"/>
    <col min="14" max="14" width="9.140625" style="19" customWidth="1"/>
    <col min="15" max="15" width="8.5703125" style="19" customWidth="1"/>
    <col min="16" max="16384" width="9.140625" style="19"/>
  </cols>
  <sheetData>
    <row r="1" spans="2:18" ht="22.5" customHeight="1" thickBot="1" x14ac:dyDescent="0.3"/>
    <row r="2" spans="2:18" ht="30" customHeight="1" thickBot="1" x14ac:dyDescent="0.3">
      <c r="B2" s="372" t="s">
        <v>199</v>
      </c>
      <c r="C2" s="373"/>
      <c r="D2" s="373"/>
      <c r="E2" s="373"/>
      <c r="F2" s="373"/>
      <c r="G2" s="45" t="s">
        <v>20</v>
      </c>
      <c r="H2" s="77" t="s">
        <v>281</v>
      </c>
    </row>
    <row r="3" spans="2:18" ht="30" customHeight="1" thickBot="1" x14ac:dyDescent="0.35">
      <c r="B3" s="20"/>
      <c r="C3" s="23"/>
      <c r="D3" s="23"/>
      <c r="E3" s="23"/>
      <c r="F3" s="23"/>
      <c r="G3" s="23"/>
      <c r="H3" s="23"/>
      <c r="I3" s="23"/>
      <c r="J3" s="23"/>
      <c r="K3" s="23"/>
      <c r="L3" s="23"/>
      <c r="M3" s="21"/>
      <c r="N3" s="21"/>
      <c r="O3" s="21"/>
      <c r="P3" s="21"/>
      <c r="Q3" s="21"/>
      <c r="R3" s="21"/>
    </row>
    <row r="4" spans="2:18" s="43" customFormat="1" ht="30" customHeight="1" thickBot="1" x14ac:dyDescent="0.3">
      <c r="B4" s="42" t="s">
        <v>40</v>
      </c>
      <c r="C4" s="136" t="s">
        <v>38</v>
      </c>
      <c r="D4" s="138"/>
      <c r="E4" s="138"/>
      <c r="F4" s="138"/>
      <c r="G4" s="137"/>
      <c r="H4" s="133" t="s">
        <v>28</v>
      </c>
      <c r="I4" s="41"/>
      <c r="J4" s="41"/>
      <c r="K4" s="41"/>
      <c r="L4" s="41"/>
    </row>
    <row r="5" spans="2:18" s="44" customFormat="1" ht="30" customHeight="1" x14ac:dyDescent="0.3">
      <c r="B5" s="134">
        <v>1</v>
      </c>
      <c r="C5" s="377" t="s">
        <v>267</v>
      </c>
      <c r="D5" s="378"/>
      <c r="E5" s="378"/>
      <c r="F5" s="378"/>
      <c r="G5" s="379"/>
      <c r="H5" s="139"/>
      <c r="I5" s="23"/>
      <c r="J5" s="23"/>
      <c r="K5" s="23"/>
      <c r="L5" s="23"/>
    </row>
    <row r="6" spans="2:18" s="44" customFormat="1" ht="30" customHeight="1" x14ac:dyDescent="0.3">
      <c r="B6" s="115">
        <v>2</v>
      </c>
      <c r="C6" s="380" t="s">
        <v>268</v>
      </c>
      <c r="D6" s="381"/>
      <c r="E6" s="381"/>
      <c r="F6" s="381"/>
      <c r="G6" s="382"/>
      <c r="H6" s="140"/>
      <c r="I6" s="23"/>
      <c r="J6" s="23"/>
      <c r="K6" s="23"/>
      <c r="L6" s="23"/>
    </row>
    <row r="7" spans="2:18" s="44" customFormat="1" ht="30" customHeight="1" x14ac:dyDescent="0.3">
      <c r="B7" s="115">
        <v>3</v>
      </c>
      <c r="C7" s="380" t="s">
        <v>216</v>
      </c>
      <c r="D7" s="381"/>
      <c r="E7" s="381"/>
      <c r="F7" s="381"/>
      <c r="G7" s="382"/>
      <c r="H7" s="140"/>
      <c r="I7" s="23"/>
      <c r="J7" s="23"/>
      <c r="K7" s="23"/>
      <c r="L7" s="23"/>
    </row>
    <row r="8" spans="2:18" s="44" customFormat="1" ht="30" customHeight="1" x14ac:dyDescent="0.3">
      <c r="B8" s="115">
        <v>4</v>
      </c>
      <c r="C8" s="141" t="s">
        <v>215</v>
      </c>
      <c r="D8" s="145"/>
      <c r="E8" s="145"/>
      <c r="F8" s="145"/>
      <c r="G8" s="143"/>
      <c r="H8" s="140"/>
      <c r="I8" s="23"/>
      <c r="J8" s="23"/>
      <c r="K8" s="23"/>
      <c r="L8" s="23"/>
    </row>
    <row r="9" spans="2:18" s="44" customFormat="1" ht="30" customHeight="1" x14ac:dyDescent="0.3">
      <c r="B9" s="115">
        <v>5</v>
      </c>
      <c r="C9" s="383" t="s">
        <v>217</v>
      </c>
      <c r="D9" s="384"/>
      <c r="E9" s="384"/>
      <c r="F9" s="384"/>
      <c r="G9" s="385"/>
      <c r="H9" s="140"/>
      <c r="I9" s="23"/>
      <c r="J9" s="23"/>
      <c r="K9" s="23"/>
      <c r="L9" s="23"/>
    </row>
    <row r="10" spans="2:18" s="44" customFormat="1" ht="30" customHeight="1" x14ac:dyDescent="0.3">
      <c r="B10" s="115">
        <v>6</v>
      </c>
      <c r="C10" s="386" t="s">
        <v>218</v>
      </c>
      <c r="D10" s="387"/>
      <c r="E10" s="387"/>
      <c r="F10" s="387"/>
      <c r="G10" s="388"/>
      <c r="H10" s="140"/>
      <c r="I10" s="23"/>
      <c r="J10" s="23"/>
      <c r="K10" s="23"/>
      <c r="L10" s="23"/>
    </row>
    <row r="11" spans="2:18" s="44" customFormat="1" ht="30" customHeight="1" x14ac:dyDescent="0.3">
      <c r="B11" s="115">
        <v>7</v>
      </c>
      <c r="C11" s="162" t="s">
        <v>219</v>
      </c>
      <c r="D11" s="162"/>
      <c r="E11" s="162"/>
      <c r="F11" s="162"/>
      <c r="G11" s="162"/>
      <c r="H11" s="140"/>
      <c r="I11" s="23"/>
      <c r="J11" s="23"/>
      <c r="K11" s="23"/>
      <c r="L11" s="23"/>
    </row>
    <row r="12" spans="2:18" s="44" customFormat="1" ht="30" customHeight="1" x14ac:dyDescent="0.3">
      <c r="B12" s="115">
        <v>8</v>
      </c>
      <c r="C12" s="380" t="s">
        <v>220</v>
      </c>
      <c r="D12" s="381"/>
      <c r="E12" s="381"/>
      <c r="F12" s="381"/>
      <c r="G12" s="382"/>
      <c r="H12" s="140"/>
      <c r="I12" s="23"/>
      <c r="J12" s="23"/>
      <c r="K12" s="23"/>
      <c r="L12" s="23"/>
    </row>
    <row r="13" spans="2:18" s="44" customFormat="1" ht="30" customHeight="1" x14ac:dyDescent="0.3">
      <c r="B13" s="115">
        <v>9</v>
      </c>
      <c r="C13" s="380" t="s">
        <v>221</v>
      </c>
      <c r="D13" s="381"/>
      <c r="E13" s="381"/>
      <c r="F13" s="381"/>
      <c r="G13" s="382"/>
      <c r="H13" s="140"/>
      <c r="I13" s="23"/>
      <c r="J13" s="23"/>
      <c r="K13" s="23"/>
      <c r="L13" s="23"/>
    </row>
    <row r="14" spans="2:18" s="44" customFormat="1" ht="30" customHeight="1" x14ac:dyDescent="0.3">
      <c r="B14" s="115">
        <v>10</v>
      </c>
      <c r="C14" s="380" t="s">
        <v>222</v>
      </c>
      <c r="D14" s="381"/>
      <c r="E14" s="381"/>
      <c r="F14" s="381"/>
      <c r="G14" s="382"/>
      <c r="H14" s="140"/>
      <c r="I14" s="23"/>
      <c r="J14" s="23"/>
      <c r="K14" s="23"/>
      <c r="L14" s="23"/>
    </row>
    <row r="15" spans="2:18" s="44" customFormat="1" ht="30" customHeight="1" x14ac:dyDescent="0.3">
      <c r="B15" s="115">
        <v>11</v>
      </c>
      <c r="C15" s="380" t="s">
        <v>223</v>
      </c>
      <c r="D15" s="381"/>
      <c r="E15" s="381"/>
      <c r="F15" s="381"/>
      <c r="G15" s="382"/>
      <c r="H15" s="140"/>
      <c r="I15" s="23"/>
      <c r="J15" s="23"/>
      <c r="K15" s="23"/>
      <c r="L15" s="23"/>
    </row>
    <row r="16" spans="2:18" s="44" customFormat="1" ht="30" customHeight="1" x14ac:dyDescent="0.3">
      <c r="B16" s="115">
        <v>12</v>
      </c>
      <c r="C16" s="380" t="s">
        <v>224</v>
      </c>
      <c r="D16" s="381"/>
      <c r="E16" s="381"/>
      <c r="F16" s="381"/>
      <c r="G16" s="382"/>
      <c r="H16" s="140"/>
      <c r="I16" s="23"/>
      <c r="J16" s="23"/>
      <c r="K16" s="23"/>
      <c r="L16" s="23"/>
    </row>
    <row r="17" spans="2:12" s="44" customFormat="1" ht="30" customHeight="1" x14ac:dyDescent="0.3">
      <c r="B17" s="115">
        <v>13</v>
      </c>
      <c r="C17" s="380" t="s">
        <v>225</v>
      </c>
      <c r="D17" s="381"/>
      <c r="E17" s="381"/>
      <c r="F17" s="381"/>
      <c r="G17" s="382"/>
      <c r="H17" s="140"/>
      <c r="I17" s="23"/>
      <c r="J17" s="23"/>
      <c r="K17" s="23"/>
      <c r="L17" s="23"/>
    </row>
    <row r="18" spans="2:12" s="44" customFormat="1" ht="30" customHeight="1" thickBot="1" x14ac:dyDescent="0.35">
      <c r="B18" s="135">
        <v>14</v>
      </c>
      <c r="C18" s="142" t="s">
        <v>280</v>
      </c>
      <c r="D18" s="146"/>
      <c r="E18" s="146"/>
      <c r="F18" s="146"/>
      <c r="G18" s="144"/>
      <c r="H18" s="140"/>
      <c r="I18" s="23"/>
      <c r="J18" s="23"/>
      <c r="K18" s="23"/>
      <c r="L18" s="23"/>
    </row>
    <row r="19" spans="2:12" s="44" customFormat="1" ht="30" customHeight="1" thickBot="1" x14ac:dyDescent="0.35">
      <c r="B19" s="135"/>
      <c r="C19" s="142"/>
      <c r="D19" s="146"/>
      <c r="E19" s="146"/>
      <c r="F19" s="146"/>
      <c r="G19" s="144"/>
      <c r="H19" s="140"/>
      <c r="I19" s="23"/>
      <c r="J19" s="23"/>
      <c r="K19" s="23"/>
      <c r="L19" s="23"/>
    </row>
    <row r="20" spans="2:12" ht="21" customHeight="1" x14ac:dyDescent="0.3">
      <c r="H20" s="371"/>
      <c r="I20" s="371"/>
      <c r="J20" s="371"/>
      <c r="K20" s="371"/>
      <c r="L20" s="371"/>
    </row>
    <row r="21" spans="2:12" ht="30" customHeight="1" thickBot="1" x14ac:dyDescent="0.3"/>
    <row r="22" spans="2:12" ht="33" customHeight="1" thickBot="1" x14ac:dyDescent="0.3">
      <c r="F22" s="374" t="s">
        <v>39</v>
      </c>
      <c r="G22" s="375"/>
      <c r="H22" s="376"/>
    </row>
    <row r="23" spans="2:12" ht="29.25" customHeight="1" thickBot="1" x14ac:dyDescent="0.3">
      <c r="F23" s="32" t="s">
        <v>4</v>
      </c>
      <c r="G23" s="157" t="s">
        <v>5</v>
      </c>
      <c r="H23" s="158" t="s">
        <v>36</v>
      </c>
    </row>
    <row r="24" spans="2:12" ht="25.5" customHeight="1" thickBot="1" x14ac:dyDescent="0.3">
      <c r="F24" s="33" t="s">
        <v>6</v>
      </c>
      <c r="G24" s="159" t="s">
        <v>7</v>
      </c>
      <c r="H24" s="158" t="s">
        <v>37</v>
      </c>
    </row>
    <row r="25" spans="2:12" ht="33" customHeight="1" thickBot="1" x14ac:dyDescent="0.3">
      <c r="F25" s="34" t="s">
        <v>8</v>
      </c>
      <c r="G25" s="160" t="s">
        <v>9</v>
      </c>
      <c r="H25" s="158" t="s">
        <v>198</v>
      </c>
    </row>
    <row r="26" spans="2:12" ht="20.100000000000001" customHeight="1" x14ac:dyDescent="0.25"/>
    <row r="27" spans="2:12" ht="20.100000000000001" customHeight="1" x14ac:dyDescent="0.25"/>
    <row r="28" spans="2:12" ht="20.100000000000001" customHeight="1" x14ac:dyDescent="0.25"/>
    <row r="29" spans="2:12" ht="20.100000000000001" customHeight="1" x14ac:dyDescent="0.25"/>
    <row r="30" spans="2:12" ht="15" customHeight="1" x14ac:dyDescent="0.25"/>
    <row r="31" spans="2:12" ht="15" customHeight="1" x14ac:dyDescent="0.25"/>
    <row r="32" spans="2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mergeCells count="14">
    <mergeCell ref="H20:L20"/>
    <mergeCell ref="B2:F2"/>
    <mergeCell ref="F22:H22"/>
    <mergeCell ref="C5:G5"/>
    <mergeCell ref="C7:G7"/>
    <mergeCell ref="C6:G6"/>
    <mergeCell ref="C9:G9"/>
    <mergeCell ref="C12:G12"/>
    <mergeCell ref="C13:G13"/>
    <mergeCell ref="C14:G14"/>
    <mergeCell ref="C15:G15"/>
    <mergeCell ref="C16:G16"/>
    <mergeCell ref="C17:G17"/>
    <mergeCell ref="C10:G10"/>
  </mergeCells>
  <conditionalFormatting sqref="J20">
    <cfRule type="cellIs" dxfId="3" priority="1" stopIfTrue="1" operator="greaterThanOrEqual">
      <formula>3</formula>
    </cfRule>
    <cfRule type="cellIs" dxfId="2" priority="2" stopIfTrue="1" operator="equal">
      <formula>2</formula>
    </cfRule>
    <cfRule type="cellIs" dxfId="1" priority="3" stopIfTrue="1" operator="equal">
      <formula>1</formula>
    </cfRule>
  </conditionalFormatting>
  <conditionalFormatting sqref="J20">
    <cfRule type="containsBlanks" dxfId="0" priority="4">
      <formula>LEN(TRIM(J20))=0</formula>
    </cfRule>
  </conditionalFormatting>
  <dataValidations count="1">
    <dataValidation type="list" allowBlank="1" showInputMessage="1" showErrorMessage="1" error="Entre com &quot;S&quot;, &quot;N&quot;, &quot;NA&quot;" sqref="H5:H19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AF93"/>
  <sheetViews>
    <sheetView showGridLines="0" tabSelected="1" zoomScale="60" zoomScaleNormal="60" workbookViewId="0">
      <selection activeCell="V9" sqref="V9"/>
    </sheetView>
  </sheetViews>
  <sheetFormatPr defaultColWidth="9.140625" defaultRowHeight="0" customHeight="1" zeroHeight="1" x14ac:dyDescent="0.25"/>
  <cols>
    <col min="1" max="1" width="6.28515625" style="19" customWidth="1"/>
    <col min="2" max="2" width="6.42578125" style="19" customWidth="1"/>
    <col min="3" max="3" width="57.28515625" style="19" customWidth="1"/>
    <col min="4" max="4" width="34.42578125" style="19" customWidth="1"/>
    <col min="5" max="5" width="7.7109375" style="19" customWidth="1"/>
    <col min="6" max="6" width="11" style="19" customWidth="1"/>
    <col min="7" max="7" width="10.85546875" style="19" customWidth="1"/>
    <col min="8" max="10" width="12.7109375" style="19" customWidth="1"/>
    <col min="11" max="11" width="8.140625" style="19" customWidth="1"/>
    <col min="12" max="12" width="9.5703125" style="19" customWidth="1"/>
    <col min="13" max="13" width="12.7109375" style="19" customWidth="1"/>
    <col min="14" max="16" width="14.140625" style="19" customWidth="1"/>
    <col min="17" max="17" width="10.85546875" style="19" customWidth="1"/>
    <col min="18" max="18" width="12.7109375" style="19" customWidth="1"/>
    <col min="19" max="19" width="7.7109375" style="19" customWidth="1"/>
    <col min="20" max="22" width="12.7109375" style="19" customWidth="1"/>
    <col min="23" max="27" width="15.28515625" style="19" customWidth="1"/>
    <col min="28" max="28" width="9.140625" style="19" customWidth="1"/>
    <col min="29" max="29" width="8.5703125" style="19" customWidth="1"/>
    <col min="30" max="16384" width="9.140625" style="19"/>
  </cols>
  <sheetData>
    <row r="1" spans="2:32" ht="22.5" customHeight="1" thickBot="1" x14ac:dyDescent="0.3"/>
    <row r="2" spans="2:32" ht="30" customHeight="1" thickBot="1" x14ac:dyDescent="0.3">
      <c r="B2" s="372" t="s">
        <v>200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89"/>
    </row>
    <row r="3" spans="2:32" ht="30" customHeight="1" thickBot="1" x14ac:dyDescent="0.35">
      <c r="B3" s="20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1"/>
      <c r="AC3" s="21"/>
      <c r="AD3" s="21"/>
      <c r="AE3" s="21"/>
      <c r="AF3" s="21"/>
    </row>
    <row r="4" spans="2:32" s="132" customFormat="1" ht="30" customHeight="1" thickBot="1" x14ac:dyDescent="0.3">
      <c r="B4" s="408" t="s">
        <v>10</v>
      </c>
      <c r="C4" s="406" t="s">
        <v>11</v>
      </c>
      <c r="D4" s="406" t="s">
        <v>12</v>
      </c>
      <c r="E4" s="147"/>
      <c r="F4" s="390" t="s">
        <v>195</v>
      </c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2"/>
      <c r="S4" s="147"/>
      <c r="T4" s="390" t="s">
        <v>227</v>
      </c>
      <c r="U4" s="391"/>
      <c r="V4" s="391"/>
      <c r="W4" s="391"/>
      <c r="X4" s="391"/>
      <c r="Y4" s="391"/>
      <c r="Z4" s="391"/>
      <c r="AA4" s="392"/>
    </row>
    <row r="5" spans="2:32" ht="160.5" thickBot="1" x14ac:dyDescent="0.35">
      <c r="B5" s="409"/>
      <c r="C5" s="407"/>
      <c r="D5" s="407"/>
      <c r="E5" s="24"/>
      <c r="F5" s="163" t="s">
        <v>13</v>
      </c>
      <c r="G5" s="164" t="s">
        <v>226</v>
      </c>
      <c r="H5" s="164" t="s">
        <v>14</v>
      </c>
      <c r="I5" s="164" t="s">
        <v>269</v>
      </c>
      <c r="J5" s="164" t="s">
        <v>201</v>
      </c>
      <c r="K5" s="164" t="s">
        <v>202</v>
      </c>
      <c r="L5" s="164" t="s">
        <v>32</v>
      </c>
      <c r="M5" s="191" t="s">
        <v>33</v>
      </c>
      <c r="N5" s="164" t="s">
        <v>283</v>
      </c>
      <c r="O5" s="191" t="s">
        <v>256</v>
      </c>
      <c r="P5" s="191" t="s">
        <v>284</v>
      </c>
      <c r="Q5" s="191" t="s">
        <v>285</v>
      </c>
      <c r="R5" s="165" t="s">
        <v>286</v>
      </c>
      <c r="S5" s="25"/>
      <c r="T5" s="163" t="s">
        <v>270</v>
      </c>
      <c r="U5" s="164" t="s">
        <v>228</v>
      </c>
      <c r="V5" s="191" t="s">
        <v>229</v>
      </c>
      <c r="W5" s="191" t="s">
        <v>230</v>
      </c>
      <c r="X5" s="191" t="s">
        <v>233</v>
      </c>
      <c r="Y5" s="191" t="s">
        <v>234</v>
      </c>
      <c r="Z5" s="191" t="s">
        <v>236</v>
      </c>
      <c r="AA5" s="165" t="s">
        <v>235</v>
      </c>
    </row>
    <row r="6" spans="2:32" ht="30" customHeight="1" x14ac:dyDescent="0.3">
      <c r="B6" s="26">
        <v>1</v>
      </c>
      <c r="C6" s="35"/>
      <c r="D6" s="36"/>
      <c r="E6" s="24"/>
      <c r="F6" s="192"/>
      <c r="G6" s="193"/>
      <c r="H6" s="193"/>
      <c r="I6" s="193"/>
      <c r="J6" s="194"/>
      <c r="K6" s="194"/>
      <c r="L6" s="194"/>
      <c r="M6" s="194"/>
      <c r="N6" s="194"/>
      <c r="O6" s="194"/>
      <c r="P6" s="194"/>
      <c r="Q6" s="194"/>
      <c r="R6" s="195"/>
      <c r="S6" s="27"/>
      <c r="T6" s="8"/>
      <c r="U6" s="9"/>
      <c r="V6" s="9"/>
      <c r="W6" s="9"/>
      <c r="X6" s="9"/>
      <c r="Y6" s="9"/>
      <c r="Z6" s="9"/>
      <c r="AA6" s="10"/>
    </row>
    <row r="7" spans="2:32" ht="30" customHeight="1" x14ac:dyDescent="0.3">
      <c r="B7" s="28">
        <v>2</v>
      </c>
      <c r="C7" s="37"/>
      <c r="D7" s="38"/>
      <c r="E7" s="24"/>
      <c r="F7" s="11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4"/>
      <c r="S7" s="27"/>
      <c r="T7" s="11"/>
      <c r="U7" s="12"/>
      <c r="V7" s="12"/>
      <c r="W7" s="12"/>
      <c r="X7" s="12"/>
      <c r="Y7" s="12"/>
      <c r="Z7" s="12"/>
      <c r="AA7" s="14"/>
    </row>
    <row r="8" spans="2:32" ht="30" customHeight="1" x14ac:dyDescent="0.3">
      <c r="B8" s="28">
        <v>3</v>
      </c>
      <c r="C8" s="37"/>
      <c r="D8" s="38"/>
      <c r="E8" s="24"/>
      <c r="F8" s="11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4"/>
      <c r="S8" s="27"/>
      <c r="T8" s="11"/>
      <c r="U8" s="12"/>
      <c r="V8" s="12"/>
      <c r="W8" s="12"/>
      <c r="X8" s="12"/>
      <c r="Y8" s="12"/>
      <c r="Z8" s="12"/>
      <c r="AA8" s="14"/>
    </row>
    <row r="9" spans="2:32" ht="30" customHeight="1" x14ac:dyDescent="0.3">
      <c r="B9" s="28">
        <v>4</v>
      </c>
      <c r="C9" s="37"/>
      <c r="D9" s="38"/>
      <c r="E9" s="24"/>
      <c r="F9" s="11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4"/>
      <c r="S9" s="27"/>
      <c r="T9" s="11"/>
      <c r="U9" s="12"/>
      <c r="V9" s="12"/>
      <c r="W9" s="12"/>
      <c r="X9" s="12"/>
      <c r="Y9" s="12"/>
      <c r="Z9" s="12"/>
      <c r="AA9" s="14"/>
    </row>
    <row r="10" spans="2:32" ht="30" customHeight="1" x14ac:dyDescent="0.3">
      <c r="B10" s="28">
        <v>5</v>
      </c>
      <c r="C10" s="37"/>
      <c r="D10" s="38"/>
      <c r="E10" s="24"/>
      <c r="F10" s="11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4"/>
      <c r="S10" s="27"/>
      <c r="T10" s="11"/>
      <c r="U10" s="12"/>
      <c r="V10" s="12"/>
      <c r="W10" s="12"/>
      <c r="X10" s="12"/>
      <c r="Y10" s="12"/>
      <c r="Z10" s="12"/>
      <c r="AA10" s="14"/>
    </row>
    <row r="11" spans="2:32" ht="30" customHeight="1" x14ac:dyDescent="0.3">
      <c r="B11" s="28">
        <v>6</v>
      </c>
      <c r="C11" s="37"/>
      <c r="D11" s="38"/>
      <c r="E11" s="24"/>
      <c r="F11" s="11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4"/>
      <c r="S11" s="27"/>
      <c r="T11" s="11"/>
      <c r="U11" s="12"/>
      <c r="V11" s="12"/>
      <c r="W11" s="12"/>
      <c r="X11" s="12"/>
      <c r="Y11" s="12"/>
      <c r="Z11" s="12"/>
      <c r="AA11" s="14"/>
    </row>
    <row r="12" spans="2:32" ht="30" customHeight="1" x14ac:dyDescent="0.3">
      <c r="B12" s="28">
        <v>7</v>
      </c>
      <c r="C12" s="37"/>
      <c r="D12" s="38"/>
      <c r="E12" s="24"/>
      <c r="F12" s="11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4"/>
      <c r="S12" s="27"/>
      <c r="T12" s="11"/>
      <c r="U12" s="12"/>
      <c r="V12" s="12"/>
      <c r="W12" s="12"/>
      <c r="X12" s="12"/>
      <c r="Y12" s="12"/>
      <c r="Z12" s="12"/>
      <c r="AA12" s="14"/>
    </row>
    <row r="13" spans="2:32" ht="30" customHeight="1" x14ac:dyDescent="0.3">
      <c r="B13" s="28">
        <v>8</v>
      </c>
      <c r="C13" s="37"/>
      <c r="D13" s="38"/>
      <c r="E13" s="24"/>
      <c r="F13" s="11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4"/>
      <c r="S13" s="27"/>
      <c r="T13" s="11"/>
      <c r="U13" s="12"/>
      <c r="V13" s="12"/>
      <c r="W13" s="12"/>
      <c r="X13" s="12"/>
      <c r="Y13" s="12"/>
      <c r="Z13" s="12"/>
      <c r="AA13" s="14"/>
    </row>
    <row r="14" spans="2:32" ht="30" customHeight="1" x14ac:dyDescent="0.3">
      <c r="B14" s="28">
        <v>9</v>
      </c>
      <c r="C14" s="37"/>
      <c r="D14" s="38"/>
      <c r="E14" s="24"/>
      <c r="F14" s="11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4"/>
      <c r="S14" s="27"/>
      <c r="T14" s="11"/>
      <c r="U14" s="12"/>
      <c r="V14" s="12"/>
      <c r="W14" s="12"/>
      <c r="X14" s="12"/>
      <c r="Y14" s="12"/>
      <c r="Z14" s="12"/>
      <c r="AA14" s="14"/>
    </row>
    <row r="15" spans="2:32" ht="30" customHeight="1" x14ac:dyDescent="0.3">
      <c r="B15" s="28">
        <v>10</v>
      </c>
      <c r="C15" s="37"/>
      <c r="D15" s="38"/>
      <c r="E15" s="24"/>
      <c r="F15" s="11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4"/>
      <c r="S15" s="27"/>
      <c r="T15" s="11"/>
      <c r="U15" s="12"/>
      <c r="V15" s="12"/>
      <c r="W15" s="12"/>
      <c r="X15" s="12"/>
      <c r="Y15" s="12"/>
      <c r="Z15" s="12"/>
      <c r="AA15" s="14"/>
    </row>
    <row r="16" spans="2:32" ht="30" customHeight="1" x14ac:dyDescent="0.3">
      <c r="B16" s="28">
        <v>11</v>
      </c>
      <c r="C16" s="37"/>
      <c r="D16" s="38"/>
      <c r="E16" s="24"/>
      <c r="F16" s="11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4"/>
      <c r="S16" s="27"/>
      <c r="T16" s="11"/>
      <c r="U16" s="12"/>
      <c r="V16" s="12"/>
      <c r="W16" s="12"/>
      <c r="X16" s="12"/>
      <c r="Y16" s="12"/>
      <c r="Z16" s="12"/>
      <c r="AA16" s="14"/>
    </row>
    <row r="17" spans="2:27" ht="30" customHeight="1" x14ac:dyDescent="0.3">
      <c r="B17" s="28">
        <v>12</v>
      </c>
      <c r="C17" s="37"/>
      <c r="D17" s="38"/>
      <c r="E17" s="24"/>
      <c r="F17" s="11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4"/>
      <c r="S17" s="27"/>
      <c r="T17" s="11"/>
      <c r="U17" s="12"/>
      <c r="V17" s="12"/>
      <c r="W17" s="12"/>
      <c r="X17" s="12"/>
      <c r="Y17" s="12"/>
      <c r="Z17" s="12"/>
      <c r="AA17" s="14"/>
    </row>
    <row r="18" spans="2:27" ht="30" customHeight="1" x14ac:dyDescent="0.3">
      <c r="B18" s="28">
        <v>13</v>
      </c>
      <c r="C18" s="37"/>
      <c r="D18" s="38"/>
      <c r="E18" s="24"/>
      <c r="F18" s="11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4"/>
      <c r="S18" s="27"/>
      <c r="T18" s="11"/>
      <c r="U18" s="12"/>
      <c r="V18" s="12"/>
      <c r="W18" s="12"/>
      <c r="X18" s="12"/>
      <c r="Y18" s="12"/>
      <c r="Z18" s="12"/>
      <c r="AA18" s="14"/>
    </row>
    <row r="19" spans="2:27" ht="30" customHeight="1" x14ac:dyDescent="0.3">
      <c r="B19" s="28">
        <v>14</v>
      </c>
      <c r="C19" s="37"/>
      <c r="D19" s="38"/>
      <c r="E19" s="24"/>
      <c r="F19" s="11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4"/>
      <c r="S19" s="27"/>
      <c r="T19" s="11"/>
      <c r="U19" s="12"/>
      <c r="V19" s="12"/>
      <c r="W19" s="12"/>
      <c r="X19" s="12"/>
      <c r="Y19" s="12"/>
      <c r="Z19" s="12"/>
      <c r="AA19" s="14"/>
    </row>
    <row r="20" spans="2:27" ht="30" customHeight="1" x14ac:dyDescent="0.3">
      <c r="B20" s="28">
        <v>15</v>
      </c>
      <c r="C20" s="37"/>
      <c r="D20" s="38"/>
      <c r="E20" s="24"/>
      <c r="F20" s="11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4"/>
      <c r="S20" s="27"/>
      <c r="T20" s="11"/>
      <c r="U20" s="12"/>
      <c r="V20" s="12"/>
      <c r="W20" s="12"/>
      <c r="X20" s="12"/>
      <c r="Y20" s="12"/>
      <c r="Z20" s="12"/>
      <c r="AA20" s="14"/>
    </row>
    <row r="21" spans="2:27" ht="30" customHeight="1" x14ac:dyDescent="0.3">
      <c r="B21" s="28">
        <v>16</v>
      </c>
      <c r="C21" s="37"/>
      <c r="D21" s="38"/>
      <c r="E21" s="24"/>
      <c r="F21" s="11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4"/>
      <c r="S21" s="27"/>
      <c r="T21" s="11"/>
      <c r="U21" s="12"/>
      <c r="V21" s="12"/>
      <c r="W21" s="12"/>
      <c r="X21" s="12"/>
      <c r="Y21" s="12"/>
      <c r="Z21" s="12"/>
      <c r="AA21" s="14"/>
    </row>
    <row r="22" spans="2:27" ht="30" customHeight="1" x14ac:dyDescent="0.3">
      <c r="B22" s="28">
        <v>17</v>
      </c>
      <c r="C22" s="37"/>
      <c r="D22" s="38"/>
      <c r="E22" s="24"/>
      <c r="F22" s="11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4"/>
      <c r="S22" s="27"/>
      <c r="T22" s="11"/>
      <c r="U22" s="12"/>
      <c r="V22" s="12"/>
      <c r="W22" s="12"/>
      <c r="X22" s="12"/>
      <c r="Y22" s="12"/>
      <c r="Z22" s="12"/>
      <c r="AA22" s="14"/>
    </row>
    <row r="23" spans="2:27" ht="30" customHeight="1" x14ac:dyDescent="0.3">
      <c r="B23" s="28">
        <v>18</v>
      </c>
      <c r="C23" s="37"/>
      <c r="D23" s="38"/>
      <c r="E23" s="24"/>
      <c r="F23" s="11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4"/>
      <c r="S23" s="27"/>
      <c r="T23" s="11"/>
      <c r="U23" s="12"/>
      <c r="V23" s="12"/>
      <c r="W23" s="12"/>
      <c r="X23" s="12"/>
      <c r="Y23" s="12"/>
      <c r="Z23" s="12"/>
      <c r="AA23" s="14"/>
    </row>
    <row r="24" spans="2:27" ht="30" customHeight="1" x14ac:dyDescent="0.3">
      <c r="B24" s="28">
        <v>19</v>
      </c>
      <c r="C24" s="37"/>
      <c r="D24" s="38"/>
      <c r="E24" s="24"/>
      <c r="F24" s="11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4"/>
      <c r="S24" s="27"/>
      <c r="T24" s="11"/>
      <c r="U24" s="12"/>
      <c r="V24" s="12"/>
      <c r="W24" s="12"/>
      <c r="X24" s="12"/>
      <c r="Y24" s="12"/>
      <c r="Z24" s="12"/>
      <c r="AA24" s="14"/>
    </row>
    <row r="25" spans="2:27" ht="30" customHeight="1" x14ac:dyDescent="0.3">
      <c r="B25" s="28">
        <v>20</v>
      </c>
      <c r="C25" s="37"/>
      <c r="D25" s="38"/>
      <c r="E25" s="24"/>
      <c r="F25" s="11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4"/>
      <c r="S25" s="27"/>
      <c r="T25" s="11"/>
      <c r="U25" s="12"/>
      <c r="V25" s="12"/>
      <c r="W25" s="12"/>
      <c r="X25" s="12"/>
      <c r="Y25" s="12"/>
      <c r="Z25" s="12"/>
      <c r="AA25" s="14"/>
    </row>
    <row r="26" spans="2:27" ht="30" customHeight="1" x14ac:dyDescent="0.3">
      <c r="B26" s="28">
        <v>21</v>
      </c>
      <c r="C26" s="37"/>
      <c r="D26" s="38"/>
      <c r="E26" s="24"/>
      <c r="F26" s="11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4"/>
      <c r="S26" s="27"/>
      <c r="T26" s="11"/>
      <c r="U26" s="12"/>
      <c r="V26" s="12"/>
      <c r="W26" s="12"/>
      <c r="X26" s="12"/>
      <c r="Y26" s="12"/>
      <c r="Z26" s="12"/>
      <c r="AA26" s="14"/>
    </row>
    <row r="27" spans="2:27" ht="30" customHeight="1" x14ac:dyDescent="0.3">
      <c r="B27" s="28">
        <v>22</v>
      </c>
      <c r="C27" s="37"/>
      <c r="D27" s="38"/>
      <c r="E27" s="24"/>
      <c r="F27" s="11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4"/>
      <c r="S27" s="27"/>
      <c r="T27" s="11"/>
      <c r="U27" s="12"/>
      <c r="V27" s="12"/>
      <c r="W27" s="12"/>
      <c r="X27" s="12"/>
      <c r="Y27" s="12"/>
      <c r="Z27" s="12"/>
      <c r="AA27" s="14"/>
    </row>
    <row r="28" spans="2:27" ht="30" customHeight="1" thickBot="1" x14ac:dyDescent="0.35">
      <c r="B28" s="29">
        <v>23</v>
      </c>
      <c r="C28" s="39"/>
      <c r="D28" s="40"/>
      <c r="E28" s="24"/>
      <c r="F28" s="15"/>
      <c r="G28" s="16"/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8"/>
      <c r="S28" s="27"/>
      <c r="T28" s="15"/>
      <c r="U28" s="16"/>
      <c r="V28" s="16"/>
      <c r="W28" s="16"/>
      <c r="X28" s="16"/>
      <c r="Y28" s="16"/>
      <c r="Z28" s="16"/>
      <c r="AA28" s="18"/>
    </row>
    <row r="29" spans="2:27" ht="30" customHeight="1" x14ac:dyDescent="0.35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2:27" ht="35.1" customHeight="1" x14ac:dyDescent="0.35">
      <c r="B30" s="405"/>
      <c r="C30" s="150"/>
      <c r="D30" s="151"/>
      <c r="E30" s="152"/>
      <c r="F30" s="398"/>
      <c r="G30" s="398"/>
      <c r="H30" s="398"/>
      <c r="J30" s="31"/>
      <c r="K30" s="31"/>
      <c r="L30" s="31"/>
      <c r="M30" s="31"/>
      <c r="N30" s="31"/>
      <c r="O30" s="31"/>
      <c r="P30" s="31"/>
      <c r="Q30" s="31"/>
      <c r="R30" s="31"/>
    </row>
    <row r="31" spans="2:27" ht="35.1" customHeight="1" thickBot="1" x14ac:dyDescent="0.4">
      <c r="B31" s="405"/>
      <c r="C31" s="153"/>
      <c r="D31" s="154"/>
      <c r="E31" s="152"/>
      <c r="F31" s="399"/>
      <c r="G31" s="399"/>
      <c r="H31" s="399"/>
      <c r="J31" s="31"/>
      <c r="K31" s="31"/>
      <c r="L31" s="31"/>
      <c r="M31" s="31"/>
      <c r="N31" s="31"/>
      <c r="O31" s="31"/>
      <c r="P31" s="31"/>
      <c r="Q31" s="31"/>
      <c r="R31" s="31"/>
    </row>
    <row r="32" spans="2:27" ht="35.1" customHeight="1" thickBot="1" x14ac:dyDescent="0.4">
      <c r="B32" s="405"/>
      <c r="C32" s="153"/>
      <c r="D32" s="154"/>
      <c r="E32" s="152"/>
      <c r="F32" s="399"/>
      <c r="G32" s="399"/>
      <c r="H32" s="399"/>
      <c r="J32" s="31"/>
      <c r="K32" s="31"/>
      <c r="L32" s="31"/>
      <c r="M32" s="31"/>
      <c r="N32" s="31"/>
      <c r="O32" s="31"/>
      <c r="P32" s="31"/>
      <c r="Q32" s="31"/>
      <c r="R32" s="31"/>
      <c r="S32" s="374"/>
      <c r="T32" s="375"/>
      <c r="U32" s="375"/>
      <c r="V32" s="375"/>
      <c r="W32" s="376"/>
      <c r="X32" s="166"/>
      <c r="Y32" s="166"/>
      <c r="Z32" s="166"/>
      <c r="AA32" s="166"/>
    </row>
    <row r="33" spans="2:27" ht="35.1" customHeight="1" thickBot="1" x14ac:dyDescent="0.4">
      <c r="B33" s="405"/>
      <c r="C33" s="153"/>
      <c r="D33" s="154"/>
      <c r="E33" s="152"/>
      <c r="F33" s="399"/>
      <c r="G33" s="399"/>
      <c r="H33" s="399"/>
      <c r="J33" s="31"/>
      <c r="K33" s="31"/>
      <c r="L33" s="31"/>
      <c r="M33" s="31"/>
      <c r="N33" s="31"/>
      <c r="O33" s="31"/>
      <c r="P33" s="31"/>
      <c r="Q33" s="31"/>
      <c r="R33" s="31"/>
      <c r="S33" s="396" t="s">
        <v>5</v>
      </c>
      <c r="T33" s="397"/>
      <c r="U33" s="393" t="s">
        <v>36</v>
      </c>
      <c r="V33" s="394"/>
      <c r="W33" s="395"/>
      <c r="X33" s="167"/>
      <c r="Y33" s="167"/>
      <c r="Z33" s="167"/>
      <c r="AA33" s="167"/>
    </row>
    <row r="34" spans="2:27" ht="35.1" customHeight="1" thickBot="1" x14ac:dyDescent="0.4">
      <c r="B34" s="405"/>
      <c r="C34" s="153"/>
      <c r="D34" s="154"/>
      <c r="E34" s="152"/>
      <c r="F34" s="399"/>
      <c r="G34" s="399"/>
      <c r="H34" s="399"/>
      <c r="J34" s="31"/>
      <c r="K34" s="31"/>
      <c r="L34" s="31"/>
      <c r="M34" s="31"/>
      <c r="N34" s="31"/>
      <c r="O34" s="31"/>
      <c r="P34" s="31"/>
      <c r="Q34" s="31"/>
      <c r="R34" s="31"/>
      <c r="S34" s="401" t="s">
        <v>7</v>
      </c>
      <c r="T34" s="402"/>
      <c r="U34" s="393" t="s">
        <v>37</v>
      </c>
      <c r="V34" s="394"/>
      <c r="W34" s="395"/>
      <c r="X34" s="167"/>
      <c r="Y34" s="167"/>
      <c r="Z34" s="167"/>
      <c r="AA34" s="167"/>
    </row>
    <row r="35" spans="2:27" ht="35.1" customHeight="1" thickBot="1" x14ac:dyDescent="0.4">
      <c r="B35" s="405"/>
      <c r="C35" s="150"/>
      <c r="D35" s="155"/>
      <c r="E35" s="156"/>
      <c r="F35" s="400"/>
      <c r="G35" s="400"/>
      <c r="H35" s="40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403" t="s">
        <v>9</v>
      </c>
      <c r="T35" s="404"/>
      <c r="U35" s="393" t="s">
        <v>35</v>
      </c>
      <c r="V35" s="394"/>
      <c r="W35" s="395"/>
      <c r="X35" s="167"/>
      <c r="Y35" s="167"/>
      <c r="Z35" s="167"/>
      <c r="AA35" s="167"/>
    </row>
    <row r="36" spans="2:27" ht="21" customHeight="1" x14ac:dyDescent="0.3"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161"/>
      <c r="Y36" s="161"/>
      <c r="Z36" s="161"/>
      <c r="AA36" s="161"/>
    </row>
    <row r="37" spans="2:27" ht="30" customHeight="1" x14ac:dyDescent="0.25"/>
    <row r="38" spans="2:27" ht="20.100000000000001" customHeight="1" x14ac:dyDescent="0.25"/>
    <row r="39" spans="2:27" ht="20.100000000000001" customHeight="1" x14ac:dyDescent="0.25"/>
    <row r="40" spans="2:27" ht="20.100000000000001" customHeight="1" x14ac:dyDescent="0.25"/>
    <row r="41" spans="2:27" ht="20.100000000000001" customHeight="1" x14ac:dyDescent="0.25"/>
    <row r="42" spans="2:27" ht="20.100000000000001" customHeight="1" x14ac:dyDescent="0.25"/>
    <row r="43" spans="2:27" ht="20.100000000000001" customHeight="1" x14ac:dyDescent="0.25"/>
    <row r="44" spans="2:27" ht="20.100000000000001" customHeight="1" x14ac:dyDescent="0.25"/>
    <row r="45" spans="2:27" ht="20.100000000000001" customHeight="1" x14ac:dyDescent="0.25"/>
    <row r="46" spans="2:27" ht="15" customHeight="1" x14ac:dyDescent="0.25"/>
    <row r="47" spans="2:27" ht="15" customHeight="1" x14ac:dyDescent="0.25"/>
    <row r="48" spans="2:2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</sheetData>
  <mergeCells count="21">
    <mergeCell ref="B30:B35"/>
    <mergeCell ref="D4:D5"/>
    <mergeCell ref="C4:C5"/>
    <mergeCell ref="B4:B5"/>
    <mergeCell ref="T4:AA4"/>
    <mergeCell ref="B2:AA2"/>
    <mergeCell ref="F4:R4"/>
    <mergeCell ref="E36:W36"/>
    <mergeCell ref="U33:W33"/>
    <mergeCell ref="S33:T33"/>
    <mergeCell ref="F30:H30"/>
    <mergeCell ref="F31:H31"/>
    <mergeCell ref="F32:H32"/>
    <mergeCell ref="F33:H33"/>
    <mergeCell ref="F34:H34"/>
    <mergeCell ref="F35:H35"/>
    <mergeCell ref="U34:W34"/>
    <mergeCell ref="U35:W35"/>
    <mergeCell ref="S34:T34"/>
    <mergeCell ref="S35:T35"/>
    <mergeCell ref="S32:W32"/>
  </mergeCells>
  <dataValidations count="3">
    <dataValidation type="list" allowBlank="1" showInputMessage="1" showErrorMessage="1" error="Entre com &quot;S&quot;, &quot;N&quot; ou &quot;NA&quot;" sqref="T6:AA28">
      <formula1>#REF!</formula1>
    </dataValidation>
    <dataValidation type="list" allowBlank="1" showInputMessage="1" showErrorMessage="1" sqref="D6:D28">
      <formula1>$U$38:$U$43</formula1>
    </dataValidation>
    <dataValidation type="list" allowBlank="1" showInputMessage="1" showErrorMessage="1" error="Entre com &quot;S&quot;, &quot;N&quot;, &quot;NA&quot;" sqref="F6:R28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landscape" r:id="rId1"/>
  <headerFooter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6"/>
  <sheetViews>
    <sheetView view="pageBreakPreview" topLeftCell="A10" zoomScale="60" zoomScaleNormal="100" workbookViewId="0">
      <selection activeCell="AU25" sqref="AU25"/>
    </sheetView>
  </sheetViews>
  <sheetFormatPr defaultRowHeight="30" customHeight="1" x14ac:dyDescent="0.25"/>
  <cols>
    <col min="1" max="1" width="2.140625" customWidth="1"/>
    <col min="2" max="2" width="25.7109375" style="190" bestFit="1" customWidth="1"/>
    <col min="3" max="3" width="10.85546875" style="190" customWidth="1"/>
    <col min="4" max="4" width="10.42578125" style="190" bestFit="1" customWidth="1"/>
    <col min="5" max="5" width="8.5703125" style="190" bestFit="1" customWidth="1"/>
    <col min="6" max="7" width="5.5703125" style="187" bestFit="1" customWidth="1"/>
    <col min="8" max="8" width="5.28515625" style="187" customWidth="1"/>
    <col min="9" max="9" width="6.28515625" style="187" customWidth="1"/>
    <col min="10" max="10" width="5.5703125" style="187" bestFit="1" customWidth="1"/>
    <col min="11" max="11" width="6" style="187" customWidth="1"/>
    <col min="12" max="12" width="6.7109375" style="187" customWidth="1"/>
    <col min="13" max="13" width="6.5703125" style="187" customWidth="1"/>
    <col min="14" max="14" width="5.28515625" style="187" customWidth="1"/>
    <col min="15" max="15" width="5.7109375" style="187" customWidth="1"/>
    <col min="16" max="16" width="6.85546875" style="187" bestFit="1" customWidth="1"/>
    <col min="17" max="17" width="6" style="187" customWidth="1"/>
    <col min="18" max="18" width="6.85546875" style="187" bestFit="1" customWidth="1"/>
    <col min="19" max="19" width="8.28515625" style="187" customWidth="1"/>
    <col min="20" max="20" width="7.42578125" style="188" customWidth="1"/>
    <col min="21" max="21" width="5.5703125" style="188" customWidth="1"/>
    <col min="22" max="22" width="6.5703125" style="187" customWidth="1"/>
    <col min="23" max="23" width="5.5703125" style="187" bestFit="1" customWidth="1"/>
    <col min="24" max="24" width="6" style="187" customWidth="1"/>
    <col min="25" max="25" width="6.7109375" style="187" customWidth="1"/>
    <col min="26" max="26" width="6.85546875" style="187" bestFit="1" customWidth="1"/>
    <col min="27" max="28" width="5.42578125" style="187" bestFit="1" customWidth="1"/>
    <col min="29" max="29" width="6.85546875" style="187" bestFit="1" customWidth="1"/>
    <col min="30" max="30" width="5.42578125" style="187" bestFit="1" customWidth="1"/>
    <col min="31" max="31" width="5.5703125" style="187" bestFit="1" customWidth="1"/>
    <col min="32" max="32" width="5.85546875" style="187" customWidth="1"/>
    <col min="33" max="33" width="5.42578125" style="187" customWidth="1"/>
    <col min="34" max="34" width="5.5703125" style="187" customWidth="1"/>
    <col min="35" max="35" width="5.85546875" style="187" customWidth="1"/>
    <col min="36" max="36" width="6.7109375" style="186" customWidth="1"/>
    <col min="37" max="37" width="2.28515625" style="186" customWidth="1"/>
    <col min="38" max="38" width="9.140625" style="186" bestFit="1" customWidth="1"/>
    <col min="39" max="39" width="18.5703125" style="168" customWidth="1"/>
    <col min="40" max="40" width="13.85546875" style="168" customWidth="1"/>
  </cols>
  <sheetData>
    <row r="1" spans="2:40" s="19" customFormat="1" ht="30" customHeight="1" x14ac:dyDescent="0.25">
      <c r="B1" s="412" t="s">
        <v>282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</row>
    <row r="2" spans="2:40" s="280" customFormat="1" ht="30" customHeight="1" x14ac:dyDescent="0.25"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413"/>
    </row>
    <row r="3" spans="2:40" ht="30" customHeight="1" x14ac:dyDescent="0.25">
      <c r="B3" s="414" t="s">
        <v>271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6"/>
    </row>
    <row r="4" spans="2:40" ht="32.25" customHeight="1" thickBot="1" x14ac:dyDescent="0.3"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2"/>
      <c r="AL4" s="168"/>
    </row>
    <row r="5" spans="2:40" ht="30" customHeight="1" thickBot="1" x14ac:dyDescent="0.3">
      <c r="B5" s="429" t="s">
        <v>254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1"/>
      <c r="AK5" s="169"/>
      <c r="AL5" s="432" t="s">
        <v>231</v>
      </c>
      <c r="AM5" s="433"/>
      <c r="AN5" s="434"/>
    </row>
    <row r="6" spans="2:40" ht="30" customHeight="1" x14ac:dyDescent="0.25">
      <c r="B6" s="208" t="s">
        <v>264</v>
      </c>
      <c r="C6" s="442"/>
      <c r="D6" s="442"/>
      <c r="E6" s="443"/>
      <c r="F6" s="215" t="s">
        <v>237</v>
      </c>
      <c r="G6" s="216" t="s">
        <v>238</v>
      </c>
      <c r="H6" s="216" t="s">
        <v>239</v>
      </c>
      <c r="I6" s="216" t="s">
        <v>240</v>
      </c>
      <c r="J6" s="216" t="s">
        <v>241</v>
      </c>
      <c r="K6" s="216" t="s">
        <v>242</v>
      </c>
      <c r="L6" s="216" t="s">
        <v>243</v>
      </c>
      <c r="M6" s="216" t="s">
        <v>237</v>
      </c>
      <c r="N6" s="216" t="s">
        <v>238</v>
      </c>
      <c r="O6" s="216" t="s">
        <v>239</v>
      </c>
      <c r="P6" s="216" t="s">
        <v>240</v>
      </c>
      <c r="Q6" s="216" t="s">
        <v>241</v>
      </c>
      <c r="R6" s="216" t="s">
        <v>242</v>
      </c>
      <c r="S6" s="216" t="s">
        <v>243</v>
      </c>
      <c r="T6" s="216" t="s">
        <v>237</v>
      </c>
      <c r="U6" s="216" t="s">
        <v>238</v>
      </c>
      <c r="V6" s="216" t="s">
        <v>239</v>
      </c>
      <c r="W6" s="216" t="s">
        <v>240</v>
      </c>
      <c r="X6" s="216" t="s">
        <v>241</v>
      </c>
      <c r="Y6" s="216" t="s">
        <v>242</v>
      </c>
      <c r="Z6" s="216" t="s">
        <v>243</v>
      </c>
      <c r="AA6" s="216" t="s">
        <v>237</v>
      </c>
      <c r="AB6" s="216" t="s">
        <v>238</v>
      </c>
      <c r="AC6" s="216" t="s">
        <v>239</v>
      </c>
      <c r="AD6" s="216" t="s">
        <v>240</v>
      </c>
      <c r="AE6" s="216" t="s">
        <v>241</v>
      </c>
      <c r="AF6" s="216" t="s">
        <v>242</v>
      </c>
      <c r="AG6" s="216" t="s">
        <v>243</v>
      </c>
      <c r="AH6" s="216" t="s">
        <v>237</v>
      </c>
      <c r="AI6" s="216" t="s">
        <v>238</v>
      </c>
      <c r="AJ6" s="217" t="s">
        <v>239</v>
      </c>
      <c r="AK6" s="168"/>
      <c r="AL6" s="435"/>
      <c r="AM6" s="436"/>
      <c r="AN6" s="437"/>
    </row>
    <row r="7" spans="2:40" ht="30" customHeight="1" thickBot="1" x14ac:dyDescent="0.3">
      <c r="B7" s="209" t="s">
        <v>265</v>
      </c>
      <c r="C7" s="444" t="s">
        <v>274</v>
      </c>
      <c r="D7" s="445"/>
      <c r="E7" s="446"/>
      <c r="F7" s="218">
        <v>1</v>
      </c>
      <c r="G7" s="219">
        <v>2</v>
      </c>
      <c r="H7" s="219">
        <v>3</v>
      </c>
      <c r="I7" s="220">
        <v>4</v>
      </c>
      <c r="J7" s="219">
        <v>5</v>
      </c>
      <c r="K7" s="219">
        <v>6</v>
      </c>
      <c r="L7" s="219">
        <v>7</v>
      </c>
      <c r="M7" s="219">
        <v>8</v>
      </c>
      <c r="N7" s="219">
        <v>9</v>
      </c>
      <c r="O7" s="219">
        <v>10</v>
      </c>
      <c r="P7" s="219">
        <v>11</v>
      </c>
      <c r="Q7" s="219">
        <v>12</v>
      </c>
      <c r="R7" s="219">
        <v>13</v>
      </c>
      <c r="S7" s="219">
        <v>14</v>
      </c>
      <c r="T7" s="220">
        <v>15</v>
      </c>
      <c r="U7" s="220">
        <v>16</v>
      </c>
      <c r="V7" s="219">
        <v>17</v>
      </c>
      <c r="W7" s="219">
        <v>18</v>
      </c>
      <c r="X7" s="219">
        <v>19</v>
      </c>
      <c r="Y7" s="219">
        <v>20</v>
      </c>
      <c r="Z7" s="219">
        <v>21</v>
      </c>
      <c r="AA7" s="219">
        <v>22</v>
      </c>
      <c r="AB7" s="219">
        <v>23</v>
      </c>
      <c r="AC7" s="219">
        <v>24</v>
      </c>
      <c r="AD7" s="219">
        <v>25</v>
      </c>
      <c r="AE7" s="219">
        <v>26</v>
      </c>
      <c r="AF7" s="219">
        <v>27</v>
      </c>
      <c r="AG7" s="219">
        <v>28</v>
      </c>
      <c r="AH7" s="219">
        <v>29</v>
      </c>
      <c r="AI7" s="219">
        <v>30</v>
      </c>
      <c r="AJ7" s="221">
        <v>31</v>
      </c>
      <c r="AK7" s="169"/>
      <c r="AL7" s="435"/>
      <c r="AM7" s="436"/>
      <c r="AN7" s="437"/>
    </row>
    <row r="8" spans="2:40" ht="30" customHeight="1" thickBot="1" x14ac:dyDescent="0.3">
      <c r="B8" s="198" t="s">
        <v>244</v>
      </c>
      <c r="C8" s="197" t="s">
        <v>255</v>
      </c>
      <c r="D8" s="438" t="s">
        <v>257</v>
      </c>
      <c r="E8" s="439"/>
      <c r="F8" s="427" t="s">
        <v>245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8"/>
      <c r="AK8" s="171"/>
      <c r="AL8" s="243" t="s">
        <v>246</v>
      </c>
      <c r="AM8" s="243" t="s">
        <v>232</v>
      </c>
      <c r="AN8" s="244" t="s">
        <v>247</v>
      </c>
    </row>
    <row r="9" spans="2:40" ht="30" customHeight="1" x14ac:dyDescent="0.25">
      <c r="B9" s="231" t="s">
        <v>263</v>
      </c>
      <c r="C9" s="232" t="s">
        <v>258</v>
      </c>
      <c r="D9" s="270" t="s">
        <v>248</v>
      </c>
      <c r="E9" s="271" t="s">
        <v>249</v>
      </c>
      <c r="F9" s="245"/>
      <c r="G9" s="246"/>
      <c r="H9" s="246"/>
      <c r="I9" s="247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7"/>
      <c r="U9" s="247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8"/>
      <c r="AK9" s="171"/>
      <c r="AL9" s="241">
        <f t="shared" ref="AL9:AL14" si="0">COUNTIF(F9:AJ9,"F")</f>
        <v>0</v>
      </c>
      <c r="AM9" s="174">
        <v>0</v>
      </c>
      <c r="AN9" s="242">
        <v>0</v>
      </c>
    </row>
    <row r="10" spans="2:40" ht="30" customHeight="1" x14ac:dyDescent="0.25">
      <c r="B10" s="233" t="s">
        <v>263</v>
      </c>
      <c r="C10" s="234" t="s">
        <v>258</v>
      </c>
      <c r="D10" s="272" t="s">
        <v>248</v>
      </c>
      <c r="E10" s="273" t="s">
        <v>249</v>
      </c>
      <c r="F10" s="175"/>
      <c r="G10" s="175"/>
      <c r="H10" s="175"/>
      <c r="I10" s="249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249"/>
      <c r="U10" s="249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250"/>
      <c r="AK10" s="171"/>
      <c r="AL10" s="200">
        <f>COUNTIF(F10:AJ10,"F")</f>
        <v>0</v>
      </c>
      <c r="AM10" s="174">
        <v>0</v>
      </c>
      <c r="AN10" s="173">
        <v>0</v>
      </c>
    </row>
    <row r="11" spans="2:40" ht="30" customHeight="1" x14ac:dyDescent="0.25">
      <c r="B11" s="233" t="s">
        <v>263</v>
      </c>
      <c r="C11" s="234" t="s">
        <v>260</v>
      </c>
      <c r="D11" s="272" t="s">
        <v>248</v>
      </c>
      <c r="E11" s="273" t="s">
        <v>249</v>
      </c>
      <c r="F11" s="175"/>
      <c r="G11" s="175"/>
      <c r="H11" s="175"/>
      <c r="I11" s="249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249"/>
      <c r="U11" s="249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250"/>
      <c r="AK11" s="171"/>
      <c r="AL11" s="200">
        <f t="shared" si="0"/>
        <v>0</v>
      </c>
      <c r="AM11" s="176">
        <v>0</v>
      </c>
      <c r="AN11" s="173">
        <v>0</v>
      </c>
    </row>
    <row r="12" spans="2:40" ht="30" customHeight="1" x14ac:dyDescent="0.25">
      <c r="B12" s="233" t="s">
        <v>263</v>
      </c>
      <c r="C12" s="234" t="s">
        <v>260</v>
      </c>
      <c r="D12" s="272" t="s">
        <v>248</v>
      </c>
      <c r="E12" s="273" t="s">
        <v>249</v>
      </c>
      <c r="F12" s="175"/>
      <c r="G12" s="175"/>
      <c r="H12" s="175"/>
      <c r="I12" s="249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249"/>
      <c r="U12" s="249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250"/>
      <c r="AK12" s="171"/>
      <c r="AL12" s="200">
        <f t="shared" si="0"/>
        <v>0</v>
      </c>
      <c r="AM12" s="176">
        <v>0</v>
      </c>
      <c r="AN12" s="173">
        <v>0</v>
      </c>
    </row>
    <row r="13" spans="2:40" ht="30" customHeight="1" x14ac:dyDescent="0.25">
      <c r="B13" s="233" t="s">
        <v>263</v>
      </c>
      <c r="C13" s="234" t="s">
        <v>261</v>
      </c>
      <c r="D13" s="272" t="s">
        <v>248</v>
      </c>
      <c r="E13" s="273" t="s">
        <v>249</v>
      </c>
      <c r="F13" s="175"/>
      <c r="G13" s="175"/>
      <c r="H13" s="175"/>
      <c r="I13" s="249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249"/>
      <c r="U13" s="249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250"/>
      <c r="AK13" s="171"/>
      <c r="AL13" s="200">
        <f t="shared" si="0"/>
        <v>0</v>
      </c>
      <c r="AM13" s="176">
        <v>0</v>
      </c>
      <c r="AN13" s="173">
        <v>0</v>
      </c>
    </row>
    <row r="14" spans="2:40" ht="30" customHeight="1" thickBot="1" x14ac:dyDescent="0.3">
      <c r="B14" s="235" t="s">
        <v>263</v>
      </c>
      <c r="C14" s="236" t="s">
        <v>259</v>
      </c>
      <c r="D14" s="274" t="s">
        <v>248</v>
      </c>
      <c r="E14" s="275" t="s">
        <v>249</v>
      </c>
      <c r="F14" s="175"/>
      <c r="G14" s="175"/>
      <c r="H14" s="175"/>
      <c r="I14" s="251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251"/>
      <c r="U14" s="251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252"/>
      <c r="AK14" s="171"/>
      <c r="AL14" s="201">
        <f t="shared" si="0"/>
        <v>0</v>
      </c>
      <c r="AM14" s="202">
        <v>0</v>
      </c>
      <c r="AN14" s="203">
        <v>0</v>
      </c>
    </row>
    <row r="15" spans="2:40" ht="27" customHeight="1" thickBot="1" x14ac:dyDescent="0.3">
      <c r="B15" s="425"/>
      <c r="C15" s="425"/>
      <c r="D15" s="425"/>
      <c r="E15" s="178"/>
      <c r="F15" s="170"/>
      <c r="G15" s="170"/>
      <c r="H15" s="170"/>
      <c r="I15" s="178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8"/>
      <c r="U15" s="178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426"/>
      <c r="AJ15" s="426"/>
      <c r="AK15" s="171"/>
      <c r="AL15" s="222">
        <f>SUM(AL9:AL14)</f>
        <v>0</v>
      </c>
      <c r="AM15" s="223">
        <v>0</v>
      </c>
      <c r="AN15" s="224">
        <v>0</v>
      </c>
    </row>
    <row r="16" spans="2:40" ht="30" customHeight="1" thickBot="1" x14ac:dyDescent="0.3">
      <c r="B16" s="199" t="s">
        <v>244</v>
      </c>
      <c r="C16" s="196" t="s">
        <v>255</v>
      </c>
      <c r="D16" s="410" t="s">
        <v>257</v>
      </c>
      <c r="E16" s="411"/>
      <c r="F16" s="427" t="s">
        <v>250</v>
      </c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8"/>
      <c r="AK16" s="171"/>
      <c r="AL16" s="213" t="s">
        <v>251</v>
      </c>
      <c r="AM16" s="212" t="s">
        <v>232</v>
      </c>
      <c r="AN16" s="214" t="s">
        <v>247</v>
      </c>
    </row>
    <row r="17" spans="2:40" ht="30" customHeight="1" x14ac:dyDescent="0.25">
      <c r="B17" s="231" t="s">
        <v>263</v>
      </c>
      <c r="C17" s="237" t="s">
        <v>258</v>
      </c>
      <c r="D17" s="267">
        <v>8.3333333333333339</v>
      </c>
      <c r="E17" s="271" t="s">
        <v>249</v>
      </c>
      <c r="F17" s="253"/>
      <c r="G17" s="254"/>
      <c r="H17" s="254"/>
      <c r="I17" s="255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5"/>
      <c r="U17" s="255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6"/>
      <c r="AK17" s="171"/>
      <c r="AL17" s="204">
        <f t="shared" ref="AL17:AL22" si="1">SUM(F17:AJ17)</f>
        <v>0</v>
      </c>
      <c r="AM17" s="172">
        <v>0</v>
      </c>
      <c r="AN17" s="179">
        <f t="shared" ref="AN17:AN22" si="2">(AM17/D17)*AL17</f>
        <v>0</v>
      </c>
    </row>
    <row r="18" spans="2:40" ht="30" customHeight="1" x14ac:dyDescent="0.25">
      <c r="B18" s="233" t="s">
        <v>263</v>
      </c>
      <c r="C18" s="238" t="s">
        <v>258</v>
      </c>
      <c r="D18" s="268">
        <v>8.3333333333333339</v>
      </c>
      <c r="E18" s="273" t="s">
        <v>249</v>
      </c>
      <c r="F18" s="257"/>
      <c r="G18" s="258"/>
      <c r="H18" s="258"/>
      <c r="I18" s="259"/>
      <c r="J18" s="259"/>
      <c r="K18" s="259"/>
      <c r="L18" s="260"/>
      <c r="M18" s="260"/>
      <c r="N18" s="261"/>
      <c r="O18" s="260"/>
      <c r="P18" s="260"/>
      <c r="Q18" s="258"/>
      <c r="R18" s="258"/>
      <c r="S18" s="258"/>
      <c r="T18" s="259"/>
      <c r="U18" s="259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62"/>
      <c r="AK18" s="171"/>
      <c r="AL18" s="204">
        <f t="shared" si="1"/>
        <v>0</v>
      </c>
      <c r="AM18" s="174">
        <v>0</v>
      </c>
      <c r="AN18" s="180">
        <f t="shared" si="2"/>
        <v>0</v>
      </c>
    </row>
    <row r="19" spans="2:40" ht="30" customHeight="1" x14ac:dyDescent="0.25">
      <c r="B19" s="233" t="s">
        <v>263</v>
      </c>
      <c r="C19" s="239" t="s">
        <v>260</v>
      </c>
      <c r="D19" s="268">
        <v>8.3333333333333339</v>
      </c>
      <c r="E19" s="273" t="s">
        <v>249</v>
      </c>
      <c r="F19" s="257"/>
      <c r="G19" s="260"/>
      <c r="H19" s="260"/>
      <c r="I19" s="259"/>
      <c r="J19" s="259"/>
      <c r="K19" s="259"/>
      <c r="L19" s="259"/>
      <c r="M19" s="258"/>
      <c r="N19" s="258"/>
      <c r="O19" s="258"/>
      <c r="P19" s="258"/>
      <c r="Q19" s="258"/>
      <c r="R19" s="258"/>
      <c r="S19" s="259"/>
      <c r="T19" s="259"/>
      <c r="U19" s="259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62"/>
      <c r="AK19" s="181"/>
      <c r="AL19" s="204">
        <f t="shared" si="1"/>
        <v>0</v>
      </c>
      <c r="AM19" s="176">
        <v>0</v>
      </c>
      <c r="AN19" s="180">
        <f t="shared" si="2"/>
        <v>0</v>
      </c>
    </row>
    <row r="20" spans="2:40" ht="30" customHeight="1" x14ac:dyDescent="0.25">
      <c r="B20" s="233" t="s">
        <v>263</v>
      </c>
      <c r="C20" s="239" t="s">
        <v>260</v>
      </c>
      <c r="D20" s="268">
        <v>8.3333333333333339</v>
      </c>
      <c r="E20" s="273" t="s">
        <v>249</v>
      </c>
      <c r="F20" s="257"/>
      <c r="G20" s="258"/>
      <c r="H20" s="258"/>
      <c r="I20" s="259"/>
      <c r="J20" s="259"/>
      <c r="K20" s="259"/>
      <c r="M20" s="261"/>
      <c r="N20" s="258"/>
      <c r="O20" s="258"/>
      <c r="P20" s="258"/>
      <c r="Q20" s="258"/>
      <c r="R20" s="258"/>
      <c r="S20" s="258"/>
      <c r="T20" s="259"/>
      <c r="U20" s="259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62"/>
      <c r="AK20" s="171"/>
      <c r="AL20" s="204">
        <f t="shared" si="1"/>
        <v>0</v>
      </c>
      <c r="AM20" s="176">
        <v>0</v>
      </c>
      <c r="AN20" s="180">
        <f t="shared" si="2"/>
        <v>0</v>
      </c>
    </row>
    <row r="21" spans="2:40" ht="30" customHeight="1" x14ac:dyDescent="0.25">
      <c r="B21" s="233" t="s">
        <v>263</v>
      </c>
      <c r="C21" s="239" t="s">
        <v>261</v>
      </c>
      <c r="D21" s="268">
        <v>8.3333333333333339</v>
      </c>
      <c r="E21" s="273" t="s">
        <v>249</v>
      </c>
      <c r="F21" s="257"/>
      <c r="G21" s="258"/>
      <c r="H21" s="258"/>
      <c r="I21" s="259"/>
      <c r="J21" s="259"/>
      <c r="K21" s="259"/>
      <c r="L21" s="259"/>
      <c r="M21" s="258"/>
      <c r="N21" s="258"/>
      <c r="O21" s="258"/>
      <c r="P21" s="258"/>
      <c r="Q21" s="258"/>
      <c r="R21" s="258"/>
      <c r="S21" s="258"/>
      <c r="T21" s="259"/>
      <c r="U21" s="259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62"/>
      <c r="AK21" s="171"/>
      <c r="AL21" s="204">
        <f t="shared" si="1"/>
        <v>0</v>
      </c>
      <c r="AM21" s="176">
        <v>0</v>
      </c>
      <c r="AN21" s="180">
        <f t="shared" si="2"/>
        <v>0</v>
      </c>
    </row>
    <row r="22" spans="2:40" ht="30" customHeight="1" thickBot="1" x14ac:dyDescent="0.3">
      <c r="B22" s="235" t="s">
        <v>263</v>
      </c>
      <c r="C22" s="240" t="s">
        <v>259</v>
      </c>
      <c r="D22" s="269">
        <v>8.3333333333333339</v>
      </c>
      <c r="E22" s="275" t="s">
        <v>249</v>
      </c>
      <c r="F22" s="263"/>
      <c r="G22" s="264"/>
      <c r="H22" s="264"/>
      <c r="I22" s="265"/>
      <c r="J22" s="265"/>
      <c r="K22" s="265"/>
      <c r="L22" s="265"/>
      <c r="M22" s="264"/>
      <c r="N22" s="264"/>
      <c r="O22" s="264"/>
      <c r="P22" s="264"/>
      <c r="Q22" s="264"/>
      <c r="R22" s="264"/>
      <c r="S22" s="264"/>
      <c r="T22" s="265"/>
      <c r="U22" s="265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6"/>
      <c r="AK22" s="171"/>
      <c r="AL22" s="205">
        <f t="shared" si="1"/>
        <v>0</v>
      </c>
      <c r="AM22" s="202">
        <v>0</v>
      </c>
      <c r="AN22" s="206">
        <f t="shared" si="2"/>
        <v>0</v>
      </c>
    </row>
    <row r="23" spans="2:40" ht="30" customHeight="1" thickBot="1" x14ac:dyDescent="0.3">
      <c r="B23" s="228"/>
      <c r="C23" s="228"/>
      <c r="D23" s="228"/>
      <c r="E23" s="178"/>
      <c r="F23" s="170"/>
      <c r="G23" s="170"/>
      <c r="H23" s="170"/>
      <c r="I23" s="178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8"/>
      <c r="U23" s="178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229"/>
      <c r="AJ23" s="229"/>
      <c r="AK23" s="171"/>
      <c r="AL23" s="225">
        <f>SUM(AL17:AL22)</f>
        <v>0</v>
      </c>
      <c r="AM23" s="223">
        <v>0</v>
      </c>
      <c r="AN23" s="224">
        <v>0</v>
      </c>
    </row>
    <row r="24" spans="2:40" ht="8.25" customHeight="1" thickBot="1" x14ac:dyDescent="0.3">
      <c r="B24" s="227"/>
      <c r="C24" s="207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168"/>
      <c r="AL24" s="168"/>
      <c r="AM24" s="182"/>
      <c r="AN24" s="182"/>
    </row>
    <row r="25" spans="2:40" ht="30" customHeight="1" x14ac:dyDescent="0.25">
      <c r="B25" s="227" t="s">
        <v>278</v>
      </c>
      <c r="C25" s="207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168"/>
      <c r="AL25" s="417" t="s">
        <v>262</v>
      </c>
      <c r="AM25" s="418"/>
      <c r="AN25" s="210">
        <f>AM23</f>
        <v>0</v>
      </c>
    </row>
    <row r="26" spans="2:40" ht="30" customHeight="1" thickBot="1" x14ac:dyDescent="0.3">
      <c r="B26" s="227" t="s">
        <v>279</v>
      </c>
      <c r="C26" s="20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183"/>
      <c r="AL26" s="440" t="s">
        <v>252</v>
      </c>
      <c r="AM26" s="441"/>
      <c r="AN26" s="211">
        <f>AN15+AN23</f>
        <v>0</v>
      </c>
    </row>
    <row r="27" spans="2:40" ht="30" customHeight="1" thickBot="1" x14ac:dyDescent="0.3">
      <c r="C27" s="20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184"/>
      <c r="AL27" s="423" t="s">
        <v>253</v>
      </c>
      <c r="AM27" s="424"/>
      <c r="AN27" s="226">
        <f>AN25-AN26</f>
        <v>0</v>
      </c>
    </row>
    <row r="28" spans="2:40" ht="30" customHeight="1" x14ac:dyDescent="0.25">
      <c r="B28" s="185"/>
      <c r="C28" s="185"/>
    </row>
    <row r="29" spans="2:40" ht="45" customHeight="1" x14ac:dyDescent="0.25">
      <c r="B29" s="276" t="s">
        <v>272</v>
      </c>
      <c r="C29" s="277" t="s">
        <v>273</v>
      </c>
      <c r="D29" s="279" t="s">
        <v>276</v>
      </c>
      <c r="E29" s="419" t="s">
        <v>275</v>
      </c>
      <c r="F29" s="419"/>
      <c r="G29" s="419"/>
      <c r="H29" s="419"/>
      <c r="I29" s="419"/>
    </row>
    <row r="30" spans="2:40" ht="30" customHeight="1" x14ac:dyDescent="0.25">
      <c r="B30" s="189"/>
      <c r="C30" s="189"/>
      <c r="D30" s="278">
        <v>45487</v>
      </c>
      <c r="E30" s="420" t="s">
        <v>277</v>
      </c>
      <c r="F30" s="420"/>
      <c r="G30" s="420"/>
      <c r="H30" s="420"/>
      <c r="I30" s="420"/>
    </row>
    <row r="31" spans="2:40" ht="30" customHeight="1" x14ac:dyDescent="0.25">
      <c r="B31" s="189"/>
      <c r="C31" s="189"/>
    </row>
    <row r="32" spans="2:40" ht="30" customHeight="1" x14ac:dyDescent="0.25">
      <c r="B32" s="189"/>
      <c r="C32" s="189"/>
    </row>
    <row r="33" spans="2:3" ht="30" customHeight="1" x14ac:dyDescent="0.25">
      <c r="B33" s="189"/>
      <c r="C33" s="189"/>
    </row>
    <row r="34" spans="2:3" ht="30" customHeight="1" x14ac:dyDescent="0.25">
      <c r="B34" s="185"/>
      <c r="C34" s="185"/>
    </row>
    <row r="35" spans="2:3" ht="30" customHeight="1" x14ac:dyDescent="0.25">
      <c r="B35" s="185"/>
      <c r="C35" s="185"/>
    </row>
    <row r="36" spans="2:3" ht="30" customHeight="1" x14ac:dyDescent="0.25">
      <c r="B36" s="189"/>
      <c r="C36" s="189"/>
    </row>
  </sheetData>
  <mergeCells count="19">
    <mergeCell ref="E29:I29"/>
    <mergeCell ref="E30:I30"/>
    <mergeCell ref="B4:AK4"/>
    <mergeCell ref="AL27:AM27"/>
    <mergeCell ref="B15:D15"/>
    <mergeCell ref="AI15:AJ15"/>
    <mergeCell ref="F16:AJ16"/>
    <mergeCell ref="B5:AJ5"/>
    <mergeCell ref="AL5:AN7"/>
    <mergeCell ref="D8:E8"/>
    <mergeCell ref="F8:AJ8"/>
    <mergeCell ref="AL26:AM26"/>
    <mergeCell ref="C6:E6"/>
    <mergeCell ref="C7:E7"/>
    <mergeCell ref="D16:E16"/>
    <mergeCell ref="B1:AN1"/>
    <mergeCell ref="B2:AN2"/>
    <mergeCell ref="B3:AN3"/>
    <mergeCell ref="AL25:AM25"/>
  </mergeCells>
  <dataValidations disablePrompts="1" count="1">
    <dataValidation type="list" allowBlank="1" showInputMessage="1" showErrorMessage="1" sqref="G10">
      <formula1>$G$10:$G$16</formula1>
    </dataValidation>
  </dataValidation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AVALIAÇÃO</vt:lpstr>
      <vt:lpstr>1 e 2 Execução e Qualidade</vt:lpstr>
      <vt:lpstr>3 Encargos</vt:lpstr>
      <vt:lpstr>4 e 5 Dctos Empregados</vt:lpstr>
      <vt:lpstr>6 Faltas e Atrasos</vt:lpstr>
      <vt:lpstr>'1 e 2 Execução e Qualidade'!Area_de_impressao</vt:lpstr>
      <vt:lpstr>'3 Encargos'!Area_de_impressao</vt:lpstr>
      <vt:lpstr>'4 e 5 Dctos Empregados'!Area_de_impressao</vt:lpstr>
      <vt:lpstr>'6 Faltas e Atrasos'!Area_de_impressao</vt:lpstr>
    </vt:vector>
  </TitlesOfParts>
  <Company>Serviço Social do Comércio - SESC-PR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VINICIUS FERREIRA PIRES</dc:creator>
  <cp:lastModifiedBy>EDSON DE MORAIS</cp:lastModifiedBy>
  <cp:lastPrinted>2024-08-14T13:51:42Z</cp:lastPrinted>
  <dcterms:created xsi:type="dcterms:W3CDTF">2021-01-28T17:44:49Z</dcterms:created>
  <dcterms:modified xsi:type="dcterms:W3CDTF">2024-08-14T14:02:37Z</dcterms:modified>
</cp:coreProperties>
</file>